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3340" windowHeight="9705" activeTab="0"/>
  </bookViews>
  <sheets>
    <sheet name="RESUMO CENARIO 2" sheetId="1" r:id="rId1"/>
    <sheet name="CENÁRIO 2 POR MUNICIPIO" sheetId="2" r:id="rId2"/>
  </sheets>
  <externalReferences>
    <externalReference r:id="rId5"/>
  </externalReferences>
  <definedNames>
    <definedName name="_xlnm._FilterDatabase" localSheetId="1" hidden="1">'CENÁRIO 2 POR MUNICIPIO'!$A$10:$E$455</definedName>
    <definedName name="_xlnm.Print_Titles" localSheetId="1">'CENÁRIO 2 POR MUNICIPIO'!$9:$10</definedName>
  </definedNames>
  <calcPr fullCalcOnLoad="1"/>
</workbook>
</file>

<file path=xl/sharedStrings.xml><?xml version="1.0" encoding="utf-8"?>
<sst xmlns="http://schemas.openxmlformats.org/spreadsheetml/2006/main" count="920" uniqueCount="473">
  <si>
    <t>CENÁRIO DA ASSISTÊNCIA AO PORTADOR DO GLAUCOMA NO ESTADO DA BAHIA - POR REGIÃO DE SAÚDE</t>
  </si>
  <si>
    <t>CONSIDERANDO PACIENTES COM FAIXA ETÁRIA A PARTIR DOS 40 ANOS</t>
  </si>
  <si>
    <t>REGIÃO DE SAÚDE</t>
  </si>
  <si>
    <t>População Residente</t>
  </si>
  <si>
    <t>Nº Pacientes em Tratamento (segundo estudo COSEMS)</t>
  </si>
  <si>
    <t>Nº Municipios sem devolver planilha COSEMS</t>
  </si>
  <si>
    <t xml:space="preserve">Alagoinhas </t>
  </si>
  <si>
    <t>Barreiras</t>
  </si>
  <si>
    <t>Brumado</t>
  </si>
  <si>
    <t>Camaçari</t>
  </si>
  <si>
    <t>Cruz das Almas</t>
  </si>
  <si>
    <t>Feira de Santana</t>
  </si>
  <si>
    <t>Guanambi</t>
  </si>
  <si>
    <t>Ibotirama</t>
  </si>
  <si>
    <t>Ilhéus</t>
  </si>
  <si>
    <t>Irecê</t>
  </si>
  <si>
    <t>Itaberaba</t>
  </si>
  <si>
    <t>Itabuna</t>
  </si>
  <si>
    <t>Itapetinga</t>
  </si>
  <si>
    <t>Jacobina</t>
  </si>
  <si>
    <t>Jequié</t>
  </si>
  <si>
    <t>Juazeiro</t>
  </si>
  <si>
    <t>Paulo Afonso</t>
  </si>
  <si>
    <t>Porto Seguro</t>
  </si>
  <si>
    <t>Ribeira do Pombal</t>
  </si>
  <si>
    <t>Salvador</t>
  </si>
  <si>
    <t>Santa Maria da Vitória</t>
  </si>
  <si>
    <t>Santo Antônio de Jesus</t>
  </si>
  <si>
    <t>Seabra</t>
  </si>
  <si>
    <t>Senhor do Bonfim</t>
  </si>
  <si>
    <t>Serrinha</t>
  </si>
  <si>
    <t>Teixeira de Freitas</t>
  </si>
  <si>
    <t>Valença</t>
  </si>
  <si>
    <t>Vitória da Conquista</t>
  </si>
  <si>
    <t xml:space="preserve">Total Geral </t>
  </si>
  <si>
    <t>PERCENTUAL PREVALÊNCIA DO GLAUCOMA</t>
  </si>
  <si>
    <t>ESTUDO COSEMS-BA</t>
  </si>
  <si>
    <t>COMPARATIVO</t>
  </si>
  <si>
    <t>Região de Saúde</t>
  </si>
  <si>
    <t>Município</t>
  </si>
  <si>
    <t>SIM Tratamento (Fonte: Gestor)</t>
  </si>
  <si>
    <t>Alagoinhas</t>
  </si>
  <si>
    <t>..... Acajutiba</t>
  </si>
  <si>
    <t>..... Alagoinhas</t>
  </si>
  <si>
    <t>..... Aporá</t>
  </si>
  <si>
    <t>..... Araças</t>
  </si>
  <si>
    <t>..... Aramari</t>
  </si>
  <si>
    <t>..... Cardeal da Silva</t>
  </si>
  <si>
    <t>..... Catu</t>
  </si>
  <si>
    <t>..... Crisópolis</t>
  </si>
  <si>
    <t>..... Entre Rios</t>
  </si>
  <si>
    <t>..... Esplanada</t>
  </si>
  <si>
    <t>..... Inhambupe</t>
  </si>
  <si>
    <t>..... Itanagra</t>
  </si>
  <si>
    <t>..... Itapicuru</t>
  </si>
  <si>
    <t>..... Jandaíra</t>
  </si>
  <si>
    <t>..... Ouriçangas</t>
  </si>
  <si>
    <t>..... Pedrão</t>
  </si>
  <si>
    <t>..... Rio Real</t>
  </si>
  <si>
    <t>..... Sátiro Dias</t>
  </si>
  <si>
    <t>..... Angical</t>
  </si>
  <si>
    <t>..... Baianópolis</t>
  </si>
  <si>
    <t>..... Barreiras</t>
  </si>
  <si>
    <t>..... Brejolândia</t>
  </si>
  <si>
    <t>..... Catolândia</t>
  </si>
  <si>
    <t>..... Cotegipe</t>
  </si>
  <si>
    <t>..... Cristópolis</t>
  </si>
  <si>
    <t>..... Formosa do Rio Preto</t>
  </si>
  <si>
    <t>..... Luís Eduardo Magalhães</t>
  </si>
  <si>
    <t>..... Mansidão</t>
  </si>
  <si>
    <t>..... Riachão das Neves</t>
  </si>
  <si>
    <t>..... Santa Rita de Cássia</t>
  </si>
  <si>
    <t>..... São Desidério</t>
  </si>
  <si>
    <t>..... Tabocas do Brejo Velho</t>
  </si>
  <si>
    <t>..... Wanderley</t>
  </si>
  <si>
    <t>..... Aracatu</t>
  </si>
  <si>
    <t>..... Barra da Estiva</t>
  </si>
  <si>
    <t>..... Boquira</t>
  </si>
  <si>
    <t>..... Botuporã</t>
  </si>
  <si>
    <t>..... Brumado</t>
  </si>
  <si>
    <t>..... Caturama</t>
  </si>
  <si>
    <t>..... Contendas do Sincorá</t>
  </si>
  <si>
    <t>..... Dom Basílio</t>
  </si>
  <si>
    <t>..... Érico Cardoso</t>
  </si>
  <si>
    <t>..... Guajeru</t>
  </si>
  <si>
    <t>..... Ibicoara</t>
  </si>
  <si>
    <t>..... Ibipitanga</t>
  </si>
  <si>
    <t>..... Ituaçu</t>
  </si>
  <si>
    <t>..... Jussiape</t>
  </si>
  <si>
    <t>..... Livramento de Nossa Senhora</t>
  </si>
  <si>
    <t>..... Macaúbas</t>
  </si>
  <si>
    <t>..... Malhada de Pedras</t>
  </si>
  <si>
    <t>..... Paramirim</t>
  </si>
  <si>
    <t>..... Rio de Contas</t>
  </si>
  <si>
    <t>..... Rio do Pires</t>
  </si>
  <si>
    <t>..... Tanhaçu</t>
  </si>
  <si>
    <t>..... Camaçari</t>
  </si>
  <si>
    <t>..... Conde</t>
  </si>
  <si>
    <t>..... Dias d'Ávila</t>
  </si>
  <si>
    <t>..... Mata de São João</t>
  </si>
  <si>
    <t>..... Pojuca</t>
  </si>
  <si>
    <t>..... Simões Filho</t>
  </si>
  <si>
    <t>..... Cabaceiras do Paraguaçu</t>
  </si>
  <si>
    <t>..... Cachoeira</t>
  </si>
  <si>
    <t>..... Conceição da Feira</t>
  </si>
  <si>
    <t>..... Cruz das Almas</t>
  </si>
  <si>
    <t>..... Governador Mangabeira</t>
  </si>
  <si>
    <t>..... Maragogipe</t>
  </si>
  <si>
    <t>..... Muritiba</t>
  </si>
  <si>
    <t>..... São Félix</t>
  </si>
  <si>
    <t>..... Sapeaçu</t>
  </si>
  <si>
    <t>..... Amélia Rodrigues</t>
  </si>
  <si>
    <t>..... Anguera</t>
  </si>
  <si>
    <t>..... Antônio Cardoso</t>
  </si>
  <si>
    <t>..... Baixa Grande</t>
  </si>
  <si>
    <t>..... Candeal</t>
  </si>
  <si>
    <t>..... Capela do Alto Alegre</t>
  </si>
  <si>
    <t>..... Conceição do Jacuípe</t>
  </si>
  <si>
    <t>..... Coração de Maria</t>
  </si>
  <si>
    <t>..... Feira de Santana</t>
  </si>
  <si>
    <t>..... Gavião</t>
  </si>
  <si>
    <t>..... Ichu</t>
  </si>
  <si>
    <t>..... Ipecaetá</t>
  </si>
  <si>
    <t>..... Ipirá</t>
  </si>
  <si>
    <t>..... Irará</t>
  </si>
  <si>
    <t>..... Mundo Novo</t>
  </si>
  <si>
    <t>..... Nova Fátima</t>
  </si>
  <si>
    <t>..... Pé de Serra</t>
  </si>
  <si>
    <t>..... Pintadas</t>
  </si>
  <si>
    <t>..... Rafael Jambeiro</t>
  </si>
  <si>
    <t>..... Riachão do Jacuípe</t>
  </si>
  <si>
    <t>..... Santa Bárbara</t>
  </si>
  <si>
    <t>..... Santanópolis</t>
  </si>
  <si>
    <t>..... Santo Estêvão</t>
  </si>
  <si>
    <t>..... São Gonçalo dos Campos</t>
  </si>
  <si>
    <t>..... Serra Preta</t>
  </si>
  <si>
    <t>..... Tanquinho</t>
  </si>
  <si>
    <t>..... Teodoro Sampaio</t>
  </si>
  <si>
    <t>..... Terra Nova</t>
  </si>
  <si>
    <t>..... Caculé</t>
  </si>
  <si>
    <t>..... Caetité</t>
  </si>
  <si>
    <t>..... Candiba</t>
  </si>
  <si>
    <t>..... Carinhanha</t>
  </si>
  <si>
    <t>..... Guanambi</t>
  </si>
  <si>
    <t>..... Ibiassucê</t>
  </si>
  <si>
    <t>..... Igaporã</t>
  </si>
  <si>
    <t>..... Iuiú</t>
  </si>
  <si>
    <t>..... Jacaraci</t>
  </si>
  <si>
    <t>..... Lagoa Real</t>
  </si>
  <si>
    <t>..... Licínio de Almeida</t>
  </si>
  <si>
    <t>..... Malhada</t>
  </si>
  <si>
    <t>..... Matina</t>
  </si>
  <si>
    <t>..... Mortugaba</t>
  </si>
  <si>
    <t>..... Palmas de Monte Alto</t>
  </si>
  <si>
    <t>..... Pindaí</t>
  </si>
  <si>
    <t>..... Riacho de Santana</t>
  </si>
  <si>
    <t>..... Rio do Antônio</t>
  </si>
  <si>
    <t>..... Sebastião Laranjeiras</t>
  </si>
  <si>
    <t>..... Tanque Novo</t>
  </si>
  <si>
    <t>..... Urandi</t>
  </si>
  <si>
    <t>..... Barra</t>
  </si>
  <si>
    <t>..... Brotas de Macaúbas</t>
  </si>
  <si>
    <t>..... Buritirama</t>
  </si>
  <si>
    <t>..... Ibotirama</t>
  </si>
  <si>
    <t>..... Ipupiara</t>
  </si>
  <si>
    <t>..... Morpará</t>
  </si>
  <si>
    <t>..... Muquém de São Francisco</t>
  </si>
  <si>
    <t>..... Oliveira dos Brejinhos</t>
  </si>
  <si>
    <t>..... Paratinga</t>
  </si>
  <si>
    <t xml:space="preserve"> Ilhéus</t>
  </si>
  <si>
    <t>..... Arataca</t>
  </si>
  <si>
    <t>..... Canavieiras</t>
  </si>
  <si>
    <t>..... Ilhéus</t>
  </si>
  <si>
    <t>..... Itacaré</t>
  </si>
  <si>
    <t>..... Mascote</t>
  </si>
  <si>
    <t>..... Santa Luzia</t>
  </si>
  <si>
    <t>..... Una</t>
  </si>
  <si>
    <t>..... Uruçuca</t>
  </si>
  <si>
    <t>..... América Dourada</t>
  </si>
  <si>
    <t>..... Barra do Mendes</t>
  </si>
  <si>
    <t>..... Barro Alto</t>
  </si>
  <si>
    <t>..... Cafarnaum</t>
  </si>
  <si>
    <t>..... Canarana</t>
  </si>
  <si>
    <t>..... Central</t>
  </si>
  <si>
    <t>..... Gentio do Ouro</t>
  </si>
  <si>
    <t>..... Ibipeba</t>
  </si>
  <si>
    <t>..... Ibititá</t>
  </si>
  <si>
    <t>..... Irecê</t>
  </si>
  <si>
    <t>..... Itaguaçu da Bahia</t>
  </si>
  <si>
    <t>..... João Dourado</t>
  </si>
  <si>
    <t>..... Jussara</t>
  </si>
  <si>
    <t>..... Lapão</t>
  </si>
  <si>
    <t>..... Mulungu do Morro</t>
  </si>
  <si>
    <t>..... Presidente Dutra</t>
  </si>
  <si>
    <t>..... São Gabriel</t>
  </si>
  <si>
    <t>..... Uibaí</t>
  </si>
  <si>
    <t>..... Xique-Xique</t>
  </si>
  <si>
    <t xml:space="preserve"> Itaberaba</t>
  </si>
  <si>
    <t>..... Andaraí</t>
  </si>
  <si>
    <t>..... Boa Vista do Tupim</t>
  </si>
  <si>
    <t>..... Bonito</t>
  </si>
  <si>
    <t>..... Iaçu</t>
  </si>
  <si>
    <t>..... Ibiquera</t>
  </si>
  <si>
    <t>..... Itaberaba</t>
  </si>
  <si>
    <t>..... Itaeté</t>
  </si>
  <si>
    <t>..... Lajedinho</t>
  </si>
  <si>
    <t>..... Macajuba</t>
  </si>
  <si>
    <t>..... Marcionílio Souza</t>
  </si>
  <si>
    <t>..... Nova Redenção</t>
  </si>
  <si>
    <t>..... Ruy Barbosa</t>
  </si>
  <si>
    <t>..... Utinga</t>
  </si>
  <si>
    <t>..... Wagner</t>
  </si>
  <si>
    <t xml:space="preserve"> Itabuna</t>
  </si>
  <si>
    <t>..... Almadina</t>
  </si>
  <si>
    <t>..... Aurelino Leal</t>
  </si>
  <si>
    <t>..... Barro Preto</t>
  </si>
  <si>
    <t>..... Buerarema</t>
  </si>
  <si>
    <t>..... Camacan</t>
  </si>
  <si>
    <t>..... Coaraci</t>
  </si>
  <si>
    <t>..... Floresta Azul</t>
  </si>
  <si>
    <t>..... Gongogi</t>
  </si>
  <si>
    <t>..... Ibicaraí</t>
  </si>
  <si>
    <t>..... Ibirapitanga</t>
  </si>
  <si>
    <t>..... Itabuna</t>
  </si>
  <si>
    <t>..... Itaju do Colônia</t>
  </si>
  <si>
    <t>..... Itajuípe</t>
  </si>
  <si>
    <t>..... Itapé</t>
  </si>
  <si>
    <t>..... Itapitanga</t>
  </si>
  <si>
    <t>..... Jussari</t>
  </si>
  <si>
    <t>..... Maraú</t>
  </si>
  <si>
    <t>..... Pau Brasil</t>
  </si>
  <si>
    <t>..... Santa Cruz da Vitória</t>
  </si>
  <si>
    <t>..... São José da Vitória</t>
  </si>
  <si>
    <t>..... Ubaitaba</t>
  </si>
  <si>
    <t>..... Ubatã</t>
  </si>
  <si>
    <t xml:space="preserve"> Itapetinga</t>
  </si>
  <si>
    <t>..... Caatiba</t>
  </si>
  <si>
    <t>..... Firmino Alves</t>
  </si>
  <si>
    <t>..... Ibicuí</t>
  </si>
  <si>
    <t>..... Iguaí</t>
  </si>
  <si>
    <t>..... Itambé</t>
  </si>
  <si>
    <t>..... Itapetinga</t>
  </si>
  <si>
    <t>..... Itarantim</t>
  </si>
  <si>
    <t>..... Itororó</t>
  </si>
  <si>
    <t>..... Macarani</t>
  </si>
  <si>
    <t>..... Maiquinique</t>
  </si>
  <si>
    <t>..... Nova Canaã</t>
  </si>
  <si>
    <t>..... Potiraguá</t>
  </si>
  <si>
    <t>..... Caém</t>
  </si>
  <si>
    <t>..... Caldeirão Grande</t>
  </si>
  <si>
    <t>..... Capim Grosso</t>
  </si>
  <si>
    <t>..... Jacobina</t>
  </si>
  <si>
    <t>..... Mairi</t>
  </si>
  <si>
    <t>..... Miguel Calmon</t>
  </si>
  <si>
    <t>..... Mirangaba</t>
  </si>
  <si>
    <t>..... Morro do Chapéu</t>
  </si>
  <si>
    <t>..... Ourolândia</t>
  </si>
  <si>
    <t>..... Piritiba</t>
  </si>
  <si>
    <t>..... Quixabeira</t>
  </si>
  <si>
    <t>..... São José do Jacuípe</t>
  </si>
  <si>
    <t>..... Saúde</t>
  </si>
  <si>
    <t>..... Serrolândia</t>
  </si>
  <si>
    <t>..... Tapiramutá</t>
  </si>
  <si>
    <t>..... Umburanas</t>
  </si>
  <si>
    <t>..... Várzea da Roça</t>
  </si>
  <si>
    <t>..... Várzea do Poço</t>
  </si>
  <si>
    <t>..... Várzea Nova</t>
  </si>
  <si>
    <t>..... Aiquara</t>
  </si>
  <si>
    <t>..... Apuarema</t>
  </si>
  <si>
    <t>..... Barra do Rocha</t>
  </si>
  <si>
    <t>..... Boa Nova</t>
  </si>
  <si>
    <t>..... Brejões</t>
  </si>
  <si>
    <t>..... Cravolândia</t>
  </si>
  <si>
    <t>..... Dário Meira</t>
  </si>
  <si>
    <t>..... Ibirataia</t>
  </si>
  <si>
    <t>..... Ipiaú</t>
  </si>
  <si>
    <t>..... Irajuba</t>
  </si>
  <si>
    <t>..... Iramaia</t>
  </si>
  <si>
    <t>..... Itagi</t>
  </si>
  <si>
    <t>..... Itagibá</t>
  </si>
  <si>
    <t>..... Itamari</t>
  </si>
  <si>
    <t>..... Itaquara</t>
  </si>
  <si>
    <t>..... Itiruçu</t>
  </si>
  <si>
    <t>..... Jaguaquara</t>
  </si>
  <si>
    <t>..... Jequié</t>
  </si>
  <si>
    <t>..... Jitaúna</t>
  </si>
  <si>
    <t>..... Lafaiete Coutinho</t>
  </si>
  <si>
    <t>..... Lajedo do Tabocal</t>
  </si>
  <si>
    <t>..... Manoel Vitorino</t>
  </si>
  <si>
    <t>..... Maracás</t>
  </si>
  <si>
    <t>..... Planaltino</t>
  </si>
  <si>
    <t>..... Santa Inês</t>
  </si>
  <si>
    <t>..... Campo Alegre de Lourdes</t>
  </si>
  <si>
    <t>..... Canudos</t>
  </si>
  <si>
    <t>..... Casa Nova</t>
  </si>
  <si>
    <t>..... Curaçá</t>
  </si>
  <si>
    <t>..... Juazeiro</t>
  </si>
  <si>
    <t>..... Pilão Arcado</t>
  </si>
  <si>
    <t>..... Remanso</t>
  </si>
  <si>
    <t>..... Sento Sé</t>
  </si>
  <si>
    <t>..... Sobradinho</t>
  </si>
  <si>
    <t>..... Uauá</t>
  </si>
  <si>
    <t>..... Abaré</t>
  </si>
  <si>
    <t>..... Chorrochó</t>
  </si>
  <si>
    <t>..... Glória</t>
  </si>
  <si>
    <t>..... Jeremoabo</t>
  </si>
  <si>
    <t>..... Macururé</t>
  </si>
  <si>
    <t>..... Paulo Afonso</t>
  </si>
  <si>
    <t>..... Pedro Alexandre</t>
  </si>
  <si>
    <t>..... Rodelas</t>
  </si>
  <si>
    <t>..... Santa Brígida</t>
  </si>
  <si>
    <t>..... Belmonte</t>
  </si>
  <si>
    <t>..... Eunápolis</t>
  </si>
  <si>
    <t>..... Guaratinga</t>
  </si>
  <si>
    <t>..... Itabela</t>
  </si>
  <si>
    <t>..... Itagimirim</t>
  </si>
  <si>
    <t>..... Itapebi</t>
  </si>
  <si>
    <t>..... Porto Seguro</t>
  </si>
  <si>
    <t>..... Santa Cruz Cabrália</t>
  </si>
  <si>
    <t>..... Adustina</t>
  </si>
  <si>
    <t>..... Antas</t>
  </si>
  <si>
    <t>..... Banzaê</t>
  </si>
  <si>
    <t>..... Cícero Dantas</t>
  </si>
  <si>
    <t>..... Cipó</t>
  </si>
  <si>
    <t>..... Coronel João Sá</t>
  </si>
  <si>
    <t>..... Fátima</t>
  </si>
  <si>
    <t>..... Heliópolis</t>
  </si>
  <si>
    <t>..... Nova Soure</t>
  </si>
  <si>
    <t>..... Novo Triunfo</t>
  </si>
  <si>
    <t>..... Olindina</t>
  </si>
  <si>
    <t>..... Paripiranga</t>
  </si>
  <si>
    <t>..... Ribeira do Amparo</t>
  </si>
  <si>
    <t>..... Ribeira do Pombal</t>
  </si>
  <si>
    <t>..... Sítio do Quinto</t>
  </si>
  <si>
    <t>..... Candeias</t>
  </si>
  <si>
    <t>..... Itaparica</t>
  </si>
  <si>
    <t>..... Lauro de Freitas</t>
  </si>
  <si>
    <t>..... Madre de Deus</t>
  </si>
  <si>
    <t>..... Salvador</t>
  </si>
  <si>
    <t>..... Santo Amaro</t>
  </si>
  <si>
    <t>..... São Francisco do Conde</t>
  </si>
  <si>
    <t>..... São Sebastião do Passé</t>
  </si>
  <si>
    <t>..... Saubara</t>
  </si>
  <si>
    <t>..... Vera Cruz</t>
  </si>
  <si>
    <t>..... Bom Jesus da Lapa</t>
  </si>
  <si>
    <t>..... Canápolis</t>
  </si>
  <si>
    <t>..... Cocos</t>
  </si>
  <si>
    <t>..... Coribe</t>
  </si>
  <si>
    <t>..... Correntina</t>
  </si>
  <si>
    <t>..... Feira da Mata</t>
  </si>
  <si>
    <t>..... Jaborandi</t>
  </si>
  <si>
    <t>..... Santa Maria da Vitória</t>
  </si>
  <si>
    <t>..... Santana</t>
  </si>
  <si>
    <t>..... São Félix do Coribe</t>
  </si>
  <si>
    <t>..... Serra do Ramalho</t>
  </si>
  <si>
    <t>..... Serra Dourada</t>
  </si>
  <si>
    <t>..... Sítio do Mato</t>
  </si>
  <si>
    <t>..... Amargosa</t>
  </si>
  <si>
    <t>..... Aratuípe</t>
  </si>
  <si>
    <t>..... Castro Alves</t>
  </si>
  <si>
    <t>..... Conceição do Almeida</t>
  </si>
  <si>
    <t>..... Dom Macedo Costa</t>
  </si>
  <si>
    <t>..... Elísio Medrado</t>
  </si>
  <si>
    <t>..... Itatim</t>
  </si>
  <si>
    <t>..... Jaguaripe</t>
  </si>
  <si>
    <t>..... Jiquiriçá</t>
  </si>
  <si>
    <t>..... Laje</t>
  </si>
  <si>
    <t>..... Milagres</t>
  </si>
  <si>
    <t>..... Muniz Ferreira</t>
  </si>
  <si>
    <t>..... Mutuípe</t>
  </si>
  <si>
    <t>..... Nazaré</t>
  </si>
  <si>
    <t>..... Nova Itarana</t>
  </si>
  <si>
    <t>..... Presidente Tancredo Neves</t>
  </si>
  <si>
    <t>..... Salinas da Margarida</t>
  </si>
  <si>
    <t>..... Santa Teresinha</t>
  </si>
  <si>
    <t>..... Santo Antônio de Jesus</t>
  </si>
  <si>
    <t>..... São Felipe</t>
  </si>
  <si>
    <t>..... São Miguel das Matas</t>
  </si>
  <si>
    <t>..... Ubaíra</t>
  </si>
  <si>
    <t>..... Varzedo</t>
  </si>
  <si>
    <t>..... Abaíra</t>
  </si>
  <si>
    <t>..... Boninal</t>
  </si>
  <si>
    <t>..... Ibitiara</t>
  </si>
  <si>
    <t>..... Iraquara</t>
  </si>
  <si>
    <t>..... Lençóis</t>
  </si>
  <si>
    <t>..... Mucugê</t>
  </si>
  <si>
    <t>..... Novo Horizonte</t>
  </si>
  <si>
    <t>..... Palmeiras</t>
  </si>
  <si>
    <t>..... Piatã</t>
  </si>
  <si>
    <t>..... Seabra</t>
  </si>
  <si>
    <t>..... Souto Soares</t>
  </si>
  <si>
    <t>..... Andorinha</t>
  </si>
  <si>
    <t>..... Antônio Gonçalves</t>
  </si>
  <si>
    <t>..... Campo Formoso</t>
  </si>
  <si>
    <t>..... Filadélfia</t>
  </si>
  <si>
    <t>..... Itiúba</t>
  </si>
  <si>
    <t>..... Jaguarari</t>
  </si>
  <si>
    <t>..... Pindobaçu</t>
  </si>
  <si>
    <t>..... Ponto Novo</t>
  </si>
  <si>
    <t>..... Senhor do Bonfim</t>
  </si>
  <si>
    <t>..... Água Fria</t>
  </si>
  <si>
    <t>..... Araci</t>
  </si>
  <si>
    <t>..... Barrocas</t>
  </si>
  <si>
    <t>..... Biritinga</t>
  </si>
  <si>
    <t>..... Cansanção</t>
  </si>
  <si>
    <t>..... Conceição do Coité</t>
  </si>
  <si>
    <t>..... Euclides da Cunha</t>
  </si>
  <si>
    <t>..... Lamarão</t>
  </si>
  <si>
    <t>..... Monte Santo</t>
  </si>
  <si>
    <t>..... Nordestina</t>
  </si>
  <si>
    <t>..... Queimadas</t>
  </si>
  <si>
    <t>..... Quijingue</t>
  </si>
  <si>
    <t>..... Retirolândia</t>
  </si>
  <si>
    <t>..... Santaluz</t>
  </si>
  <si>
    <t>..... São Domingos</t>
  </si>
  <si>
    <t>..... Serrinha</t>
  </si>
  <si>
    <t>..... Teofilândia</t>
  </si>
  <si>
    <t>..... Tucano</t>
  </si>
  <si>
    <t>..... Valente</t>
  </si>
  <si>
    <t>..... Alcobaça</t>
  </si>
  <si>
    <t>..... Caravelas</t>
  </si>
  <si>
    <t>..... Ibirapuã</t>
  </si>
  <si>
    <t>..... Itamaraju</t>
  </si>
  <si>
    <t>..... Itanhém</t>
  </si>
  <si>
    <t>..... Jucuruçu</t>
  </si>
  <si>
    <t>..... Lajedão</t>
  </si>
  <si>
    <t>..... Medeiros Neto</t>
  </si>
  <si>
    <t>..... Mucuri</t>
  </si>
  <si>
    <t>..... Nova Viçosa</t>
  </si>
  <si>
    <t>..... Prado</t>
  </si>
  <si>
    <t>..... Teixeira de Freitas</t>
  </si>
  <si>
    <t>..... Vereda</t>
  </si>
  <si>
    <t>..... Cairu</t>
  </si>
  <si>
    <t>..... Camamu</t>
  </si>
  <si>
    <t>..... Gandu</t>
  </si>
  <si>
    <t>..... Igrapiúna</t>
  </si>
  <si>
    <t>..... Ituberá</t>
  </si>
  <si>
    <t>..... Nilo Peçanha</t>
  </si>
  <si>
    <t>..... Nova Ibiá</t>
  </si>
  <si>
    <t>..... Piraí do Norte</t>
  </si>
  <si>
    <t>..... Taperoá</t>
  </si>
  <si>
    <t>..... Teolândia</t>
  </si>
  <si>
    <t>..... Valença</t>
  </si>
  <si>
    <t>..... Wenceslau Guimarães</t>
  </si>
  <si>
    <t>..... Anagé</t>
  </si>
  <si>
    <t>..... Barra do Choça</t>
  </si>
  <si>
    <t>..... Belo Campo</t>
  </si>
  <si>
    <t>..... Bom Jesus da Serra</t>
  </si>
  <si>
    <t>..... Caetanos</t>
  </si>
  <si>
    <t>..... Cândido Sales</t>
  </si>
  <si>
    <t>..... Caraíbas</t>
  </si>
  <si>
    <t>..... Condeúba</t>
  </si>
  <si>
    <t>..... Cordeiros</t>
  </si>
  <si>
    <t>..... Encruzilhada</t>
  </si>
  <si>
    <t>..... Maetinga</t>
  </si>
  <si>
    <t>..... Mirante</t>
  </si>
  <si>
    <t>..... Piripá</t>
  </si>
  <si>
    <t>..... Planalto</t>
  </si>
  <si>
    <t>..... Poções</t>
  </si>
  <si>
    <t>..... Presidente Jânio Quadros</t>
  </si>
  <si>
    <t>..... Ribeirão do Largo</t>
  </si>
  <si>
    <t>..... Tremedal</t>
  </si>
  <si>
    <t>..... Vitória da Conquista</t>
  </si>
  <si>
    <t xml:space="preserve"> </t>
  </si>
  <si>
    <t>Fonte: IBGE - Censos Demográficos</t>
  </si>
  <si>
    <t>Fonte: COSEMS-Ba</t>
  </si>
  <si>
    <t>3% da População</t>
  </si>
  <si>
    <t>Diferença Nº Pacientes (3% Pop. x Estudo COSEMS)</t>
  </si>
  <si>
    <t>Nº Municipios com atendimento superior a pop. 3%  (segundo estudo COSEMS)</t>
  </si>
  <si>
    <t>% POP. ESTUDO COSEMS X 3% POP.</t>
  </si>
  <si>
    <t>CENÁRIO 2 - COMPARATIVO 3% DA POPULAÇÃO X ESTUDO COSEMS</t>
  </si>
  <si>
    <t>COMPARATIVO 3% DA POPULAÇÃO  X ESTUDO COSEMS</t>
  </si>
  <si>
    <t>-</t>
  </si>
</sst>
</file>

<file path=xl/styles.xml><?xml version="1.0" encoding="utf-8"?>
<styleSheet xmlns="http://schemas.openxmlformats.org/spreadsheetml/2006/main">
  <numFmts count="1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;[Red]#,##0"/>
    <numFmt numFmtId="165" formatCode="_-* #,##0_-;\-* #,##0_-;_-* &quot;-&quot;??_-;_-@_-"/>
    <numFmt numFmtId="166" formatCode="#,##0_ ;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b/>
      <sz val="9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51" applyNumberFormat="1" applyFont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 horizontal="center"/>
    </xf>
    <xf numFmtId="0" fontId="40" fillId="33" borderId="10" xfId="0" applyFont="1" applyFill="1" applyBorder="1" applyAlignment="1">
      <alignment horizontal="center" vertical="center"/>
    </xf>
    <xf numFmtId="164" fontId="41" fillId="33" borderId="10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165" fontId="19" fillId="34" borderId="11" xfId="51" applyNumberFormat="1" applyFont="1" applyFill="1" applyBorder="1" applyAlignment="1">
      <alignment horizontal="center" vertical="center" wrapText="1"/>
    </xf>
    <xf numFmtId="165" fontId="41" fillId="33" borderId="11" xfId="51" applyNumberFormat="1" applyFont="1" applyFill="1" applyBorder="1" applyAlignment="1">
      <alignment horizontal="center" vertical="center" wrapText="1"/>
    </xf>
    <xf numFmtId="165" fontId="41" fillId="33" borderId="10" xfId="51" applyNumberFormat="1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vertical="center"/>
    </xf>
    <xf numFmtId="164" fontId="42" fillId="0" borderId="10" xfId="0" applyNumberFormat="1" applyFont="1" applyFill="1" applyBorder="1" applyAlignment="1">
      <alignment horizontal="center" vertical="center"/>
    </xf>
    <xf numFmtId="165" fontId="42" fillId="0" borderId="10" xfId="51" applyNumberFormat="1" applyFont="1" applyFill="1" applyBorder="1" applyAlignment="1">
      <alignment horizontal="center" vertical="center"/>
    </xf>
    <xf numFmtId="43" fontId="0" fillId="0" borderId="10" xfId="5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51" applyNumberFormat="1" applyFont="1" applyAlignment="1">
      <alignment vertical="center"/>
    </xf>
    <xf numFmtId="0" fontId="41" fillId="33" borderId="12" xfId="0" applyFont="1" applyFill="1" applyBorder="1" applyAlignment="1">
      <alignment vertical="center"/>
    </xf>
    <xf numFmtId="164" fontId="41" fillId="33" borderId="10" xfId="0" applyNumberFormat="1" applyFont="1" applyFill="1" applyBorder="1" applyAlignment="1">
      <alignment horizontal="center" vertical="center"/>
    </xf>
    <xf numFmtId="43" fontId="41" fillId="33" borderId="10" xfId="51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43" fontId="41" fillId="33" borderId="13" xfId="51" applyFont="1" applyFill="1" applyBorder="1" applyAlignment="1">
      <alignment horizontal="center"/>
    </xf>
    <xf numFmtId="43" fontId="41" fillId="33" borderId="10" xfId="51" applyFont="1" applyFill="1" applyBorder="1" applyAlignment="1">
      <alignment horizontal="center"/>
    </xf>
    <xf numFmtId="43" fontId="41" fillId="33" borderId="10" xfId="51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164" fontId="42" fillId="0" borderId="10" xfId="0" applyNumberFormat="1" applyFont="1" applyBorder="1" applyAlignment="1">
      <alignment horizontal="center"/>
    </xf>
    <xf numFmtId="164" fontId="21" fillId="0" borderId="10" xfId="51" applyNumberFormat="1" applyFont="1" applyBorder="1" applyAlignment="1">
      <alignment horizontal="center" vertical="center"/>
    </xf>
    <xf numFmtId="165" fontId="0" fillId="0" borderId="10" xfId="0" applyNumberFormat="1" applyBorder="1" applyAlignment="1">
      <alignment/>
    </xf>
    <xf numFmtId="164" fontId="41" fillId="33" borderId="10" xfId="0" applyNumberFormat="1" applyFont="1" applyFill="1" applyBorder="1" applyAlignment="1">
      <alignment horizontal="center"/>
    </xf>
    <xf numFmtId="165" fontId="41" fillId="33" borderId="10" xfId="51" applyNumberFormat="1" applyFont="1" applyFill="1" applyBorder="1" applyAlignment="1">
      <alignment horizontal="center"/>
    </xf>
    <xf numFmtId="166" fontId="41" fillId="33" borderId="10" xfId="51" applyNumberFormat="1" applyFont="1" applyFill="1" applyBorder="1" applyAlignment="1">
      <alignment horizontal="center"/>
    </xf>
    <xf numFmtId="165" fontId="40" fillId="33" borderId="10" xfId="0" applyNumberFormat="1" applyFont="1" applyFill="1" applyBorder="1" applyAlignment="1">
      <alignment/>
    </xf>
    <xf numFmtId="0" fontId="42" fillId="0" borderId="10" xfId="0" applyFont="1" applyFill="1" applyBorder="1" applyAlignment="1">
      <alignment horizontal="center"/>
    </xf>
    <xf numFmtId="0" fontId="21" fillId="0" borderId="10" xfId="51" applyNumberFormat="1" applyFont="1" applyBorder="1" applyAlignment="1">
      <alignment horizontal="center" vertical="center"/>
    </xf>
    <xf numFmtId="164" fontId="41" fillId="33" borderId="10" xfId="51" applyNumberFormat="1" applyFont="1" applyFill="1" applyBorder="1" applyAlignment="1">
      <alignment horizontal="center"/>
    </xf>
    <xf numFmtId="0" fontId="21" fillId="0" borderId="10" xfId="51" applyNumberFormat="1" applyFont="1" applyBorder="1" applyAlignment="1">
      <alignment horizontal="center"/>
    </xf>
    <xf numFmtId="0" fontId="41" fillId="33" borderId="10" xfId="51" applyNumberFormat="1" applyFont="1" applyFill="1" applyBorder="1" applyAlignment="1">
      <alignment horizontal="center"/>
    </xf>
    <xf numFmtId="3" fontId="41" fillId="33" borderId="10" xfId="51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65" fontId="42" fillId="0" borderId="10" xfId="51" applyNumberFormat="1" applyFont="1" applyFill="1" applyBorder="1" applyAlignment="1">
      <alignment vertical="center"/>
    </xf>
    <xf numFmtId="165" fontId="0" fillId="0" borderId="10" xfId="51" applyNumberFormat="1" applyFont="1" applyFill="1" applyBorder="1" applyAlignment="1">
      <alignment vertical="center"/>
    </xf>
    <xf numFmtId="165" fontId="42" fillId="0" borderId="10" xfId="51" applyNumberFormat="1" applyFont="1" applyBorder="1" applyAlignment="1">
      <alignment/>
    </xf>
    <xf numFmtId="0" fontId="41" fillId="33" borderId="10" xfId="0" applyFont="1" applyFill="1" applyBorder="1" applyAlignment="1">
      <alignment horizontal="center"/>
    </xf>
    <xf numFmtId="165" fontId="41" fillId="33" borderId="10" xfId="51" applyNumberFormat="1" applyFont="1" applyFill="1" applyBorder="1" applyAlignment="1">
      <alignment/>
    </xf>
    <xf numFmtId="165" fontId="0" fillId="0" borderId="10" xfId="0" applyNumberFormat="1" applyBorder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19050</xdr:rowOff>
    </xdr:from>
    <xdr:to>
      <xdr:col>6</xdr:col>
      <xdr:colOff>819150</xdr:colOff>
      <xdr:row>3</xdr:row>
      <xdr:rowOff>85725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71575" y="19050"/>
          <a:ext cx="605790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GOVERNO DO ESTADO DA BAHIA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DA SAÚDE DO ESTADO DA BAHIA – SESAB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SUPERINTENDÊNCIA DE GESTÃO DOS SISTEMAS DE REGULAÇÃO DA ATENÇÃO À SAÚDE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3</xdr:row>
      <xdr:rowOff>171450</xdr:rowOff>
    </xdr:to>
    <xdr:pic>
      <xdr:nvPicPr>
        <xdr:cNvPr id="2" name="Picture 2" descr="http://www.saude.ba.gov.br/novoportal/images/stories/sesab/Novas_marcas/Nova_marca_degrade_Acima.jpg"/>
        <xdr:cNvPicPr preferRelativeResize="1">
          <a:picLocks noChangeAspect="1"/>
        </xdr:cNvPicPr>
      </xdr:nvPicPr>
      <xdr:blipFill>
        <a:blip r:embed="rId1"/>
        <a:srcRect l="17922" t="12438" r="10745" b="18830"/>
        <a:stretch>
          <a:fillRect/>
        </a:stretch>
      </xdr:blipFill>
      <xdr:spPr>
        <a:xfrm>
          <a:off x="0" y="0"/>
          <a:ext cx="1162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19050</xdr:rowOff>
    </xdr:from>
    <xdr:to>
      <xdr:col>5</xdr:col>
      <xdr:colOff>723900</xdr:colOff>
      <xdr:row>3</xdr:row>
      <xdr:rowOff>85725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247775" y="19050"/>
          <a:ext cx="517207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GOVERNO DO ESTADO DA BAHIA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DA SAÚDE DO ESTADO DA BAHIA – SESAB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SUPERINTENDÊNCIA DE GESTÃO DOS SISTEMAS DE REGULAÇÃO DA ATENÇÃO À SAÚDE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3</xdr:row>
      <xdr:rowOff>171450</xdr:rowOff>
    </xdr:to>
    <xdr:pic>
      <xdr:nvPicPr>
        <xdr:cNvPr id="2" name="Picture 2" descr="http://www.saude.ba.gov.br/novoportal/images/stories/sesab/Novas_marcas/Nova_marca_degrade_Acima.jpg"/>
        <xdr:cNvPicPr preferRelativeResize="1">
          <a:picLocks noChangeAspect="1"/>
        </xdr:cNvPicPr>
      </xdr:nvPicPr>
      <xdr:blipFill>
        <a:blip r:embed="rId1"/>
        <a:srcRect l="17922" t="12438" r="10745" b="18830"/>
        <a:stretch>
          <a:fillRect/>
        </a:stretch>
      </xdr:blipFill>
      <xdr:spPr>
        <a:xfrm>
          <a:off x="0" y="0"/>
          <a:ext cx="12668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STRIBUI&#199;&#195;O%20ESTUDO%20TRATAMENTO%20GLAUCOMA_ANEX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GERAL"/>
      <sheetName val="RESUMO CENARIO 1"/>
      <sheetName val="CENÁRIO 1"/>
      <sheetName val="RESUMO CENARIO 2"/>
      <sheetName val="CENÁRIO 2"/>
      <sheetName val="RESUMO CENARIO 3"/>
      <sheetName val="RESUMO CENARIO 4"/>
      <sheetName val="RESUMO CENARIO 5"/>
      <sheetName val="ESTUDO COSEMS RESUMIDO"/>
      <sheetName val="CENÁRIO 3"/>
      <sheetName val="CENÁRIO 4"/>
      <sheetName val="CENÁRIO 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16.7109375" style="0" bestFit="1" customWidth="1"/>
    <col min="2" max="2" width="13.28125" style="0" customWidth="1"/>
    <col min="3" max="3" width="14.140625" style="0" customWidth="1"/>
    <col min="4" max="4" width="16.7109375" style="3" customWidth="1"/>
    <col min="5" max="5" width="17.421875" style="3" customWidth="1"/>
    <col min="6" max="6" width="17.8515625" style="3" customWidth="1"/>
    <col min="7" max="7" width="15.7109375" style="0" customWidth="1"/>
    <col min="8" max="8" width="15.421875" style="0" customWidth="1"/>
  </cols>
  <sheetData>
    <row r="1" ht="15">
      <c r="A1" s="1"/>
    </row>
    <row r="2" ht="15">
      <c r="A2" s="4"/>
    </row>
    <row r="3" ht="15">
      <c r="A3" s="4"/>
    </row>
    <row r="4" ht="15">
      <c r="A4" s="4"/>
    </row>
    <row r="5" ht="15">
      <c r="A5" s="4"/>
    </row>
    <row r="6" spans="1:8" ht="15">
      <c r="A6" s="5" t="s">
        <v>0</v>
      </c>
      <c r="B6" s="5"/>
      <c r="C6" s="5"/>
      <c r="D6" s="5"/>
      <c r="E6" s="5"/>
      <c r="F6" s="5"/>
      <c r="G6" s="5"/>
      <c r="H6" s="5"/>
    </row>
    <row r="7" spans="1:8" ht="15">
      <c r="A7" s="5" t="s">
        <v>1</v>
      </c>
      <c r="B7" s="5"/>
      <c r="C7" s="5"/>
      <c r="D7" s="5"/>
      <c r="E7" s="5"/>
      <c r="F7" s="5"/>
      <c r="G7" s="5"/>
      <c r="H7" s="5"/>
    </row>
    <row r="9" spans="1:8" ht="51">
      <c r="A9" s="6" t="s">
        <v>2</v>
      </c>
      <c r="B9" s="7" t="s">
        <v>3</v>
      </c>
      <c r="C9" s="8" t="s">
        <v>466</v>
      </c>
      <c r="D9" s="9" t="s">
        <v>4</v>
      </c>
      <c r="E9" s="9" t="s">
        <v>467</v>
      </c>
      <c r="F9" s="10" t="s">
        <v>468</v>
      </c>
      <c r="G9" s="10" t="s">
        <v>469</v>
      </c>
      <c r="H9" s="11" t="s">
        <v>5</v>
      </c>
    </row>
    <row r="10" spans="1:8" s="17" customFormat="1" ht="19.5" customHeight="1">
      <c r="A10" s="12" t="s">
        <v>6</v>
      </c>
      <c r="B10" s="13">
        <v>151489</v>
      </c>
      <c r="C10" s="48">
        <v>4544.67</v>
      </c>
      <c r="D10" s="14">
        <v>3162</v>
      </c>
      <c r="E10" s="14">
        <f>C10-D10</f>
        <v>1382.67</v>
      </c>
      <c r="F10" s="49">
        <v>6</v>
      </c>
      <c r="G10" s="15">
        <f>D10/C10*100</f>
        <v>69.57600881912218</v>
      </c>
      <c r="H10" s="16">
        <v>1</v>
      </c>
    </row>
    <row r="11" spans="1:8" s="17" customFormat="1" ht="19.5" customHeight="1">
      <c r="A11" s="12" t="s">
        <v>7</v>
      </c>
      <c r="B11" s="13">
        <v>107998</v>
      </c>
      <c r="C11" s="48">
        <v>3239.94</v>
      </c>
      <c r="D11" s="14">
        <v>242</v>
      </c>
      <c r="E11" s="14">
        <f aca="true" t="shared" si="0" ref="E11:E37">C11-D11</f>
        <v>2997.94</v>
      </c>
      <c r="F11" s="49">
        <v>0</v>
      </c>
      <c r="G11" s="15">
        <f aca="true" t="shared" si="1" ref="G11:G39">D11/C11*100</f>
        <v>7.46927412236029</v>
      </c>
      <c r="H11" s="16">
        <v>2</v>
      </c>
    </row>
    <row r="12" spans="1:8" s="17" customFormat="1" ht="19.5" customHeight="1">
      <c r="A12" s="12" t="s">
        <v>8</v>
      </c>
      <c r="B12" s="13">
        <v>133637</v>
      </c>
      <c r="C12" s="48">
        <v>4009.1099999999997</v>
      </c>
      <c r="D12" s="14">
        <v>1154</v>
      </c>
      <c r="E12" s="14">
        <f t="shared" si="0"/>
        <v>2855.1099999999997</v>
      </c>
      <c r="F12" s="49">
        <v>3</v>
      </c>
      <c r="G12" s="15">
        <f t="shared" si="1"/>
        <v>28.784443430087975</v>
      </c>
      <c r="H12" s="16">
        <v>0</v>
      </c>
    </row>
    <row r="13" spans="1:8" s="17" customFormat="1" ht="19.5" customHeight="1">
      <c r="A13" s="12" t="s">
        <v>9</v>
      </c>
      <c r="B13" s="13">
        <v>142336</v>
      </c>
      <c r="C13" s="48">
        <v>4270.08</v>
      </c>
      <c r="D13" s="14">
        <v>44</v>
      </c>
      <c r="E13" s="14">
        <f t="shared" si="0"/>
        <v>4226.08</v>
      </c>
      <c r="F13" s="49">
        <v>0</v>
      </c>
      <c r="G13" s="15">
        <f t="shared" si="1"/>
        <v>1.0304256594724222</v>
      </c>
      <c r="H13" s="16">
        <v>4</v>
      </c>
    </row>
    <row r="14" spans="1:8" s="17" customFormat="1" ht="19.5" customHeight="1">
      <c r="A14" s="12" t="s">
        <v>10</v>
      </c>
      <c r="B14" s="13">
        <v>77332</v>
      </c>
      <c r="C14" s="48">
        <v>2319.96</v>
      </c>
      <c r="D14" s="14">
        <v>182</v>
      </c>
      <c r="E14" s="14">
        <f t="shared" si="0"/>
        <v>2137.96</v>
      </c>
      <c r="F14" s="49">
        <v>0</v>
      </c>
      <c r="G14" s="15">
        <f t="shared" si="1"/>
        <v>7.844962844186969</v>
      </c>
      <c r="H14" s="16">
        <v>3</v>
      </c>
    </row>
    <row r="15" spans="1:8" s="17" customFormat="1" ht="19.5" customHeight="1">
      <c r="A15" s="12" t="s">
        <v>11</v>
      </c>
      <c r="B15" s="13">
        <v>334900</v>
      </c>
      <c r="C15" s="48">
        <v>10047</v>
      </c>
      <c r="D15" s="14">
        <v>7700</v>
      </c>
      <c r="E15" s="14">
        <f t="shared" si="0"/>
        <v>2347</v>
      </c>
      <c r="F15" s="49">
        <v>12</v>
      </c>
      <c r="G15" s="15">
        <f t="shared" si="1"/>
        <v>76.63979297302677</v>
      </c>
      <c r="H15" s="16">
        <v>0</v>
      </c>
    </row>
    <row r="16" spans="1:8" s="17" customFormat="1" ht="19.5" customHeight="1">
      <c r="A16" s="12" t="s">
        <v>12</v>
      </c>
      <c r="B16" s="13">
        <v>141532</v>
      </c>
      <c r="C16" s="48">
        <v>4245.96</v>
      </c>
      <c r="D16" s="14">
        <v>1779</v>
      </c>
      <c r="E16" s="14">
        <f t="shared" si="0"/>
        <v>2466.96</v>
      </c>
      <c r="F16" s="49">
        <v>5</v>
      </c>
      <c r="G16" s="15">
        <f t="shared" si="1"/>
        <v>41.89865189497781</v>
      </c>
      <c r="H16" s="16">
        <v>0</v>
      </c>
    </row>
    <row r="17" spans="1:8" s="17" customFormat="1" ht="19.5" customHeight="1">
      <c r="A17" s="12" t="s">
        <v>13</v>
      </c>
      <c r="B17" s="13">
        <v>54118</v>
      </c>
      <c r="C17" s="48">
        <v>1623.54</v>
      </c>
      <c r="D17" s="14">
        <v>56</v>
      </c>
      <c r="E17" s="14">
        <f t="shared" si="0"/>
        <v>1567.54</v>
      </c>
      <c r="F17" s="49">
        <v>0</v>
      </c>
      <c r="G17" s="15">
        <f t="shared" si="1"/>
        <v>3.4492528671914457</v>
      </c>
      <c r="H17" s="16">
        <v>1</v>
      </c>
    </row>
    <row r="18" spans="1:8" s="17" customFormat="1" ht="19.5" customHeight="1">
      <c r="A18" s="12" t="s">
        <v>14</v>
      </c>
      <c r="B18" s="13">
        <v>102209</v>
      </c>
      <c r="C18" s="48">
        <v>3066.27</v>
      </c>
      <c r="D18" s="14">
        <v>315</v>
      </c>
      <c r="E18" s="14">
        <f t="shared" si="0"/>
        <v>2751.27</v>
      </c>
      <c r="F18" s="49">
        <v>0</v>
      </c>
      <c r="G18" s="15">
        <f t="shared" si="1"/>
        <v>10.2730679294387</v>
      </c>
      <c r="H18" s="16">
        <v>2</v>
      </c>
    </row>
    <row r="19" spans="1:8" s="17" customFormat="1" ht="19.5" customHeight="1">
      <c r="A19" s="12" t="s">
        <v>15</v>
      </c>
      <c r="B19" s="13">
        <v>119270</v>
      </c>
      <c r="C19" s="48">
        <v>3578.1</v>
      </c>
      <c r="D19" s="14">
        <v>915</v>
      </c>
      <c r="E19" s="14">
        <f t="shared" si="0"/>
        <v>2663.1</v>
      </c>
      <c r="F19" s="49">
        <v>3</v>
      </c>
      <c r="G19" s="15">
        <f t="shared" si="1"/>
        <v>25.57223107235684</v>
      </c>
      <c r="H19" s="16">
        <v>2</v>
      </c>
    </row>
    <row r="20" spans="1:8" s="17" customFormat="1" ht="19.5" customHeight="1">
      <c r="A20" s="12" t="s">
        <v>16</v>
      </c>
      <c r="B20" s="13">
        <v>73426</v>
      </c>
      <c r="C20" s="48">
        <v>2202.7799999999997</v>
      </c>
      <c r="D20" s="14">
        <v>715</v>
      </c>
      <c r="E20" s="14">
        <f t="shared" si="0"/>
        <v>1487.7799999999997</v>
      </c>
      <c r="F20" s="49">
        <v>3</v>
      </c>
      <c r="G20" s="15">
        <f t="shared" si="1"/>
        <v>32.458983647935796</v>
      </c>
      <c r="H20" s="16">
        <v>5</v>
      </c>
    </row>
    <row r="21" spans="1:8" s="17" customFormat="1" ht="19.5" customHeight="1">
      <c r="A21" s="12" t="s">
        <v>17</v>
      </c>
      <c r="B21" s="13">
        <v>166282</v>
      </c>
      <c r="C21" s="48">
        <v>4988.46</v>
      </c>
      <c r="D21" s="14">
        <v>941</v>
      </c>
      <c r="E21" s="14">
        <f t="shared" si="0"/>
        <v>4047.46</v>
      </c>
      <c r="F21" s="49">
        <v>3</v>
      </c>
      <c r="G21" s="15">
        <f t="shared" si="1"/>
        <v>18.86353704349639</v>
      </c>
      <c r="H21" s="16">
        <v>11</v>
      </c>
    </row>
    <row r="22" spans="1:8" s="17" customFormat="1" ht="19.5" customHeight="1">
      <c r="A22" s="12" t="s">
        <v>18</v>
      </c>
      <c r="B22" s="13">
        <v>77108</v>
      </c>
      <c r="C22" s="48">
        <v>2313.24</v>
      </c>
      <c r="D22" s="14">
        <v>509</v>
      </c>
      <c r="E22" s="14">
        <f t="shared" si="0"/>
        <v>1804.2399999999998</v>
      </c>
      <c r="F22" s="49">
        <v>1</v>
      </c>
      <c r="G22" s="15">
        <f t="shared" si="1"/>
        <v>22.00376960453736</v>
      </c>
      <c r="H22" s="16">
        <v>0</v>
      </c>
    </row>
    <row r="23" spans="1:8" s="17" customFormat="1" ht="19.5" customHeight="1">
      <c r="A23" s="12" t="s">
        <v>19</v>
      </c>
      <c r="B23" s="13">
        <v>118711</v>
      </c>
      <c r="C23" s="48">
        <v>3561.33</v>
      </c>
      <c r="D23" s="14">
        <v>3052</v>
      </c>
      <c r="E23" s="14">
        <f t="shared" si="0"/>
        <v>509.3299999999999</v>
      </c>
      <c r="F23" s="49">
        <v>11</v>
      </c>
      <c r="G23" s="15">
        <f t="shared" si="1"/>
        <v>85.69832057124725</v>
      </c>
      <c r="H23" s="16">
        <v>0</v>
      </c>
    </row>
    <row r="24" spans="1:8" s="17" customFormat="1" ht="19.5" customHeight="1">
      <c r="A24" s="12" t="s">
        <v>20</v>
      </c>
      <c r="B24" s="13">
        <v>158570</v>
      </c>
      <c r="C24" s="48">
        <v>4757.099999999999</v>
      </c>
      <c r="D24" s="14">
        <v>1486</v>
      </c>
      <c r="E24" s="14">
        <f t="shared" si="0"/>
        <v>3271.0999999999995</v>
      </c>
      <c r="F24" s="49">
        <v>2</v>
      </c>
      <c r="G24" s="15">
        <f t="shared" si="1"/>
        <v>31.237518656324237</v>
      </c>
      <c r="H24" s="16">
        <v>3</v>
      </c>
    </row>
    <row r="25" spans="1:8" s="17" customFormat="1" ht="19.5" customHeight="1">
      <c r="A25" s="12" t="s">
        <v>21</v>
      </c>
      <c r="B25" s="13">
        <v>141733</v>
      </c>
      <c r="C25" s="48">
        <v>4251.99</v>
      </c>
      <c r="D25" s="14">
        <v>229</v>
      </c>
      <c r="E25" s="14">
        <f t="shared" si="0"/>
        <v>4022.99</v>
      </c>
      <c r="F25" s="49">
        <v>0</v>
      </c>
      <c r="G25" s="15">
        <f t="shared" si="1"/>
        <v>5.38571351296687</v>
      </c>
      <c r="H25" s="16">
        <v>3</v>
      </c>
    </row>
    <row r="26" spans="1:8" s="17" customFormat="1" ht="19.5" customHeight="1">
      <c r="A26" s="12" t="s">
        <v>22</v>
      </c>
      <c r="B26" s="13">
        <v>71700</v>
      </c>
      <c r="C26" s="48">
        <v>2151</v>
      </c>
      <c r="D26" s="14">
        <v>570</v>
      </c>
      <c r="E26" s="14">
        <f t="shared" si="0"/>
        <v>1581</v>
      </c>
      <c r="F26" s="49">
        <v>1</v>
      </c>
      <c r="G26" s="15">
        <f t="shared" si="1"/>
        <v>26.499302649930268</v>
      </c>
      <c r="H26" s="16">
        <v>0</v>
      </c>
    </row>
    <row r="27" spans="1:8" s="17" customFormat="1" ht="19.5" customHeight="1">
      <c r="A27" s="12" t="s">
        <v>23</v>
      </c>
      <c r="B27" s="13">
        <v>93454</v>
      </c>
      <c r="C27" s="48">
        <v>2803.62</v>
      </c>
      <c r="D27" s="14">
        <v>450</v>
      </c>
      <c r="E27" s="14">
        <f t="shared" si="0"/>
        <v>2353.62</v>
      </c>
      <c r="F27" s="49">
        <v>1</v>
      </c>
      <c r="G27" s="15">
        <f t="shared" si="1"/>
        <v>16.05067733858369</v>
      </c>
      <c r="H27" s="16">
        <v>4</v>
      </c>
    </row>
    <row r="28" spans="1:8" s="17" customFormat="1" ht="19.5" customHeight="1">
      <c r="A28" s="12" t="s">
        <v>24</v>
      </c>
      <c r="B28" s="13">
        <v>98593</v>
      </c>
      <c r="C28" s="48">
        <v>2957.79</v>
      </c>
      <c r="D28" s="14">
        <v>2067</v>
      </c>
      <c r="E28" s="14">
        <f t="shared" si="0"/>
        <v>890.79</v>
      </c>
      <c r="F28" s="49">
        <v>4</v>
      </c>
      <c r="G28" s="15">
        <f t="shared" si="1"/>
        <v>69.88325743206921</v>
      </c>
      <c r="H28" s="16">
        <v>3</v>
      </c>
    </row>
    <row r="29" spans="1:8" s="17" customFormat="1" ht="19.5" customHeight="1">
      <c r="A29" s="12" t="s">
        <v>25</v>
      </c>
      <c r="B29" s="13">
        <v>1042835</v>
      </c>
      <c r="C29" s="48">
        <v>31285.05</v>
      </c>
      <c r="D29" s="14">
        <v>2545</v>
      </c>
      <c r="E29" s="14">
        <f t="shared" si="0"/>
        <v>28740.05</v>
      </c>
      <c r="F29" s="49">
        <v>1</v>
      </c>
      <c r="G29" s="15">
        <f t="shared" si="1"/>
        <v>8.134875923164579</v>
      </c>
      <c r="H29" s="16">
        <v>2</v>
      </c>
    </row>
    <row r="30" spans="1:8" s="17" customFormat="1" ht="19.5" customHeight="1">
      <c r="A30" s="12" t="s">
        <v>26</v>
      </c>
      <c r="B30" s="13">
        <v>88952</v>
      </c>
      <c r="C30" s="48">
        <v>2668.56</v>
      </c>
      <c r="D30" s="14">
        <v>89</v>
      </c>
      <c r="E30" s="14">
        <f t="shared" si="0"/>
        <v>2579.56</v>
      </c>
      <c r="F30" s="49">
        <v>0</v>
      </c>
      <c r="G30" s="15">
        <f t="shared" si="1"/>
        <v>3.33513205624007</v>
      </c>
      <c r="H30" s="16">
        <v>0</v>
      </c>
    </row>
    <row r="31" spans="1:8" s="17" customFormat="1" ht="19.5" customHeight="1">
      <c r="A31" s="12" t="s">
        <v>27</v>
      </c>
      <c r="B31" s="13">
        <v>138085</v>
      </c>
      <c r="C31" s="48">
        <v>4142.55</v>
      </c>
      <c r="D31" s="14">
        <v>4549</v>
      </c>
      <c r="E31" s="14">
        <f t="shared" si="0"/>
        <v>-406.4499999999998</v>
      </c>
      <c r="F31" s="49">
        <v>12</v>
      </c>
      <c r="G31" s="15">
        <f t="shared" si="1"/>
        <v>109.81158947990973</v>
      </c>
      <c r="H31" s="16">
        <v>7</v>
      </c>
    </row>
    <row r="32" spans="1:8" s="17" customFormat="1" ht="19.5" customHeight="1">
      <c r="A32" s="12" t="s">
        <v>28</v>
      </c>
      <c r="B32" s="13">
        <v>56061</v>
      </c>
      <c r="C32" s="48">
        <v>1681.83</v>
      </c>
      <c r="D32" s="14">
        <v>586</v>
      </c>
      <c r="E32" s="14">
        <f t="shared" si="0"/>
        <v>1095.83</v>
      </c>
      <c r="F32" s="49">
        <v>2</v>
      </c>
      <c r="G32" s="15">
        <f t="shared" si="1"/>
        <v>34.842998400551785</v>
      </c>
      <c r="H32" s="16">
        <v>3</v>
      </c>
    </row>
    <row r="33" spans="1:8" s="17" customFormat="1" ht="19.5" customHeight="1">
      <c r="A33" s="12" t="s">
        <v>29</v>
      </c>
      <c r="B33" s="13">
        <v>88445</v>
      </c>
      <c r="C33" s="48">
        <v>2653.35</v>
      </c>
      <c r="D33" s="14">
        <v>1379</v>
      </c>
      <c r="E33" s="14">
        <f t="shared" si="0"/>
        <v>1274.35</v>
      </c>
      <c r="F33" s="49">
        <v>1</v>
      </c>
      <c r="G33" s="15">
        <f t="shared" si="1"/>
        <v>51.97203535153674</v>
      </c>
      <c r="H33" s="16">
        <v>0</v>
      </c>
    </row>
    <row r="34" spans="1:8" s="17" customFormat="1" ht="19.5" customHeight="1">
      <c r="A34" s="12" t="s">
        <v>30</v>
      </c>
      <c r="B34" s="13">
        <v>186262</v>
      </c>
      <c r="C34" s="48">
        <v>5587.86</v>
      </c>
      <c r="D34" s="14">
        <v>2486</v>
      </c>
      <c r="E34" s="14">
        <f t="shared" si="0"/>
        <v>3101.8599999999997</v>
      </c>
      <c r="F34" s="49">
        <v>4</v>
      </c>
      <c r="G34" s="15">
        <f t="shared" si="1"/>
        <v>44.4893035974416</v>
      </c>
      <c r="H34" s="16">
        <v>1</v>
      </c>
    </row>
    <row r="35" spans="1:8" s="17" customFormat="1" ht="19.5" customHeight="1">
      <c r="A35" s="12" t="s">
        <v>31</v>
      </c>
      <c r="B35" s="13">
        <v>127635</v>
      </c>
      <c r="C35" s="48">
        <v>3829.0499999999997</v>
      </c>
      <c r="D35" s="14">
        <v>2235</v>
      </c>
      <c r="E35" s="14">
        <f t="shared" si="0"/>
        <v>1594.0499999999997</v>
      </c>
      <c r="F35" s="49">
        <v>3</v>
      </c>
      <c r="G35" s="15">
        <f t="shared" si="1"/>
        <v>58.36956947545736</v>
      </c>
      <c r="H35" s="16">
        <v>5</v>
      </c>
    </row>
    <row r="36" spans="1:8" s="17" customFormat="1" ht="19.5" customHeight="1">
      <c r="A36" s="12" t="s">
        <v>32</v>
      </c>
      <c r="B36" s="13">
        <v>81494</v>
      </c>
      <c r="C36" s="48">
        <v>2444.8199999999997</v>
      </c>
      <c r="D36" s="14">
        <v>674</v>
      </c>
      <c r="E36" s="14">
        <f t="shared" si="0"/>
        <v>1770.8199999999997</v>
      </c>
      <c r="F36" s="49">
        <v>1</v>
      </c>
      <c r="G36" s="15">
        <f t="shared" si="1"/>
        <v>27.568491749903885</v>
      </c>
      <c r="H36" s="16">
        <v>1</v>
      </c>
    </row>
    <row r="37" spans="1:8" s="17" customFormat="1" ht="19.5" customHeight="1">
      <c r="A37" s="12" t="s">
        <v>33</v>
      </c>
      <c r="B37" s="13">
        <v>204174</v>
      </c>
      <c r="C37" s="48">
        <v>6125.219999999999</v>
      </c>
      <c r="D37" s="14">
        <v>751</v>
      </c>
      <c r="E37" s="14">
        <f t="shared" si="0"/>
        <v>5374.219999999999</v>
      </c>
      <c r="F37" s="49">
        <v>2</v>
      </c>
      <c r="G37" s="15">
        <f t="shared" si="1"/>
        <v>12.260784102448566</v>
      </c>
      <c r="H37" s="16">
        <v>0</v>
      </c>
    </row>
    <row r="38" spans="1:8" s="17" customFormat="1" ht="19.5" customHeight="1">
      <c r="A38" s="18"/>
      <c r="B38" s="19"/>
      <c r="D38" s="20"/>
      <c r="E38" s="20"/>
      <c r="F38" s="20"/>
      <c r="H38" s="18"/>
    </row>
    <row r="39" spans="1:8" s="17" customFormat="1" ht="19.5" customHeight="1">
      <c r="A39" s="21" t="s">
        <v>34</v>
      </c>
      <c r="B39" s="22">
        <f>SUM(B10:B37)</f>
        <v>4378341</v>
      </c>
      <c r="C39" s="22">
        <f>SUM(C10:C37)</f>
        <v>131350.23</v>
      </c>
      <c r="D39" s="22">
        <f>SUM(D10:D37)</f>
        <v>40862</v>
      </c>
      <c r="E39" s="22">
        <f>SUM(E10:E37)</f>
        <v>90488.23000000001</v>
      </c>
      <c r="F39" s="22">
        <f>SUM(F10:F37)</f>
        <v>81</v>
      </c>
      <c r="G39" s="23">
        <f t="shared" si="1"/>
        <v>31.109195621507475</v>
      </c>
      <c r="H39" s="22">
        <f>SUM(H10:H37)</f>
        <v>63</v>
      </c>
    </row>
    <row r="41" ht="15">
      <c r="A41" s="47" t="s">
        <v>464</v>
      </c>
    </row>
    <row r="42" ht="15">
      <c r="A42" s="47" t="s">
        <v>465</v>
      </c>
    </row>
  </sheetData>
  <sheetProtection/>
  <mergeCells count="2">
    <mergeCell ref="A7:H7"/>
    <mergeCell ref="A6:H6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60"/>
  <sheetViews>
    <sheetView zoomScale="93" zoomScaleNormal="93" zoomScalePageLayoutView="0" workbookViewId="0" topLeftCell="A1">
      <selection activeCell="A460" sqref="A460:IV460"/>
    </sheetView>
  </sheetViews>
  <sheetFormatPr defaultColWidth="9.140625" defaultRowHeight="15"/>
  <cols>
    <col min="1" max="1" width="16.140625" style="1" customWidth="1"/>
    <col min="2" max="2" width="20.421875" style="0" customWidth="1"/>
    <col min="3" max="3" width="17.00390625" style="2" customWidth="1"/>
    <col min="4" max="4" width="15.421875" style="0" customWidth="1"/>
    <col min="5" max="5" width="16.421875" style="0" bestFit="1" customWidth="1"/>
    <col min="6" max="6" width="19.00390625" style="0" bestFit="1" customWidth="1"/>
  </cols>
  <sheetData>
    <row r="1" ht="15"/>
    <row r="2" ht="15">
      <c r="A2" s="4"/>
    </row>
    <row r="3" ht="15">
      <c r="A3" s="4"/>
    </row>
    <row r="4" ht="15">
      <c r="A4" s="4"/>
    </row>
    <row r="5" ht="15">
      <c r="A5" s="4"/>
    </row>
    <row r="6" spans="1:6" ht="15">
      <c r="A6" s="5" t="s">
        <v>470</v>
      </c>
      <c r="B6" s="5"/>
      <c r="C6" s="5"/>
      <c r="D6" s="5"/>
      <c r="E6" s="5"/>
      <c r="F6" s="5"/>
    </row>
    <row r="7" spans="1:6" ht="15">
      <c r="A7" s="5" t="s">
        <v>1</v>
      </c>
      <c r="B7" s="5"/>
      <c r="C7" s="5"/>
      <c r="D7" s="5"/>
      <c r="E7" s="5"/>
      <c r="F7" s="5"/>
    </row>
    <row r="8" ht="15">
      <c r="A8"/>
    </row>
    <row r="9" spans="1:6" ht="15">
      <c r="A9" s="24" t="s">
        <v>2</v>
      </c>
      <c r="B9" s="25"/>
      <c r="C9" s="26" t="s">
        <v>35</v>
      </c>
      <c r="D9" s="27"/>
      <c r="E9" s="28" t="s">
        <v>36</v>
      </c>
      <c r="F9" s="29" t="s">
        <v>37</v>
      </c>
    </row>
    <row r="10" spans="1:6" ht="38.25">
      <c r="A10" s="30" t="s">
        <v>38</v>
      </c>
      <c r="B10" s="30" t="s">
        <v>39</v>
      </c>
      <c r="C10" s="7" t="s">
        <v>3</v>
      </c>
      <c r="D10" s="8" t="s">
        <v>466</v>
      </c>
      <c r="E10" s="31" t="s">
        <v>40</v>
      </c>
      <c r="F10" s="8" t="s">
        <v>471</v>
      </c>
    </row>
    <row r="11" spans="1:6" ht="13.5" customHeight="1">
      <c r="A11" s="32" t="s">
        <v>41</v>
      </c>
      <c r="B11" s="33" t="s">
        <v>42</v>
      </c>
      <c r="C11" s="34">
        <v>4558</v>
      </c>
      <c r="D11" s="50">
        <f aca="true" t="shared" si="0" ref="D11:D74">C11*0.03</f>
        <v>136.74</v>
      </c>
      <c r="E11" s="35">
        <v>15</v>
      </c>
      <c r="F11" s="36">
        <f aca="true" t="shared" si="1" ref="F11:F74">D11-E11</f>
        <v>121.74000000000001</v>
      </c>
    </row>
    <row r="12" spans="1:6" ht="13.5" customHeight="1">
      <c r="A12" s="32" t="s">
        <v>41</v>
      </c>
      <c r="B12" s="33" t="s">
        <v>43</v>
      </c>
      <c r="C12" s="34">
        <v>45692</v>
      </c>
      <c r="D12" s="50">
        <f t="shared" si="0"/>
        <v>1370.76</v>
      </c>
      <c r="E12" s="35">
        <v>1114</v>
      </c>
      <c r="F12" s="36">
        <f t="shared" si="1"/>
        <v>256.76</v>
      </c>
    </row>
    <row r="13" spans="1:6" ht="13.5" customHeight="1">
      <c r="A13" s="32" t="s">
        <v>41</v>
      </c>
      <c r="B13" s="33" t="s">
        <v>44</v>
      </c>
      <c r="C13" s="34">
        <v>5683</v>
      </c>
      <c r="D13" s="50">
        <f t="shared" si="0"/>
        <v>170.48999999999998</v>
      </c>
      <c r="E13" s="35">
        <v>20</v>
      </c>
      <c r="F13" s="36">
        <f t="shared" si="1"/>
        <v>150.48999999999998</v>
      </c>
    </row>
    <row r="14" spans="1:6" ht="13.5" customHeight="1">
      <c r="A14" s="32" t="s">
        <v>41</v>
      </c>
      <c r="B14" s="33" t="s">
        <v>45</v>
      </c>
      <c r="C14" s="34">
        <v>2904</v>
      </c>
      <c r="D14" s="50">
        <f t="shared" si="0"/>
        <v>87.11999999999999</v>
      </c>
      <c r="E14" s="35">
        <v>151</v>
      </c>
      <c r="F14" s="36">
        <f t="shared" si="1"/>
        <v>-63.88000000000001</v>
      </c>
    </row>
    <row r="15" spans="1:6" ht="13.5" customHeight="1">
      <c r="A15" s="32" t="s">
        <v>41</v>
      </c>
      <c r="B15" s="33" t="s">
        <v>46</v>
      </c>
      <c r="C15" s="34">
        <v>3101</v>
      </c>
      <c r="D15" s="50">
        <f t="shared" si="0"/>
        <v>93.03</v>
      </c>
      <c r="E15" s="35">
        <v>99</v>
      </c>
      <c r="F15" s="36">
        <f t="shared" si="1"/>
        <v>-5.969999999999999</v>
      </c>
    </row>
    <row r="16" spans="1:6" ht="13.5" customHeight="1">
      <c r="A16" s="32" t="s">
        <v>41</v>
      </c>
      <c r="B16" s="33" t="s">
        <v>47</v>
      </c>
      <c r="C16" s="34">
        <v>2204</v>
      </c>
      <c r="D16" s="50">
        <f t="shared" si="0"/>
        <v>66.12</v>
      </c>
      <c r="E16" s="35">
        <v>67</v>
      </c>
      <c r="F16" s="36">
        <f t="shared" si="1"/>
        <v>-0.8799999999999955</v>
      </c>
    </row>
    <row r="17" spans="1:6" ht="13.5" customHeight="1">
      <c r="A17" s="32" t="s">
        <v>41</v>
      </c>
      <c r="B17" s="33" t="s">
        <v>48</v>
      </c>
      <c r="C17" s="34">
        <v>16007</v>
      </c>
      <c r="D17" s="50">
        <f t="shared" si="0"/>
        <v>480.21</v>
      </c>
      <c r="E17" s="35">
        <v>681</v>
      </c>
      <c r="F17" s="36">
        <f t="shared" si="1"/>
        <v>-200.79000000000002</v>
      </c>
    </row>
    <row r="18" spans="1:6" ht="13.5" customHeight="1">
      <c r="A18" s="32" t="s">
        <v>41</v>
      </c>
      <c r="B18" s="33" t="s">
        <v>49</v>
      </c>
      <c r="C18" s="34">
        <v>6234</v>
      </c>
      <c r="D18" s="50">
        <f t="shared" si="0"/>
        <v>187.01999999999998</v>
      </c>
      <c r="E18" s="35">
        <v>82</v>
      </c>
      <c r="F18" s="36">
        <f t="shared" si="1"/>
        <v>105.01999999999998</v>
      </c>
    </row>
    <row r="19" spans="1:6" ht="13.5" customHeight="1">
      <c r="A19" s="32" t="s">
        <v>41</v>
      </c>
      <c r="B19" s="33" t="s">
        <v>50</v>
      </c>
      <c r="C19" s="34">
        <v>10581</v>
      </c>
      <c r="D19" s="50">
        <f t="shared" si="0"/>
        <v>317.43</v>
      </c>
      <c r="E19" s="35">
        <v>0</v>
      </c>
      <c r="F19" s="36">
        <f t="shared" si="1"/>
        <v>317.43</v>
      </c>
    </row>
    <row r="20" spans="1:6" ht="13.5" customHeight="1">
      <c r="A20" s="32" t="s">
        <v>41</v>
      </c>
      <c r="B20" s="33" t="s">
        <v>51</v>
      </c>
      <c r="C20" s="34">
        <v>8925</v>
      </c>
      <c r="D20" s="50">
        <f t="shared" si="0"/>
        <v>267.75</v>
      </c>
      <c r="E20" s="35">
        <v>109</v>
      </c>
      <c r="F20" s="36">
        <f t="shared" si="1"/>
        <v>158.75</v>
      </c>
    </row>
    <row r="21" spans="1:6" ht="13.5" customHeight="1">
      <c r="A21" s="32" t="s">
        <v>41</v>
      </c>
      <c r="B21" s="33" t="s">
        <v>52</v>
      </c>
      <c r="C21" s="34">
        <v>10377</v>
      </c>
      <c r="D21" s="50">
        <f t="shared" si="0"/>
        <v>311.31</v>
      </c>
      <c r="E21" s="35">
        <v>198</v>
      </c>
      <c r="F21" s="36">
        <f t="shared" si="1"/>
        <v>113.31</v>
      </c>
    </row>
    <row r="22" spans="1:6" ht="13.5" customHeight="1">
      <c r="A22" s="32" t="s">
        <v>41</v>
      </c>
      <c r="B22" s="33" t="s">
        <v>53</v>
      </c>
      <c r="C22" s="34">
        <v>1837</v>
      </c>
      <c r="D22" s="50">
        <f t="shared" si="0"/>
        <v>55.11</v>
      </c>
      <c r="E22" s="35">
        <v>3</v>
      </c>
      <c r="F22" s="36">
        <f t="shared" si="1"/>
        <v>52.11</v>
      </c>
    </row>
    <row r="23" spans="1:6" ht="13.5" customHeight="1">
      <c r="A23" s="32" t="s">
        <v>41</v>
      </c>
      <c r="B23" s="33" t="s">
        <v>54</v>
      </c>
      <c r="C23" s="34">
        <v>9352</v>
      </c>
      <c r="D23" s="50">
        <f t="shared" si="0"/>
        <v>280.56</v>
      </c>
      <c r="E23" s="35">
        <v>141</v>
      </c>
      <c r="F23" s="36">
        <f t="shared" si="1"/>
        <v>139.56</v>
      </c>
    </row>
    <row r="24" spans="1:6" ht="13.5" customHeight="1">
      <c r="A24" s="32" t="s">
        <v>41</v>
      </c>
      <c r="B24" s="33" t="s">
        <v>55</v>
      </c>
      <c r="C24" s="34">
        <v>2682</v>
      </c>
      <c r="D24" s="50">
        <f t="shared" si="0"/>
        <v>80.46</v>
      </c>
      <c r="E24" s="35">
        <v>100</v>
      </c>
      <c r="F24" s="36">
        <f t="shared" si="1"/>
        <v>-19.540000000000006</v>
      </c>
    </row>
    <row r="25" spans="1:6" ht="13.5" customHeight="1">
      <c r="A25" s="32" t="s">
        <v>41</v>
      </c>
      <c r="B25" s="33" t="s">
        <v>56</v>
      </c>
      <c r="C25" s="34">
        <v>2650</v>
      </c>
      <c r="D25" s="50">
        <f t="shared" si="0"/>
        <v>79.5</v>
      </c>
      <c r="E25" s="35">
        <v>74</v>
      </c>
      <c r="F25" s="36">
        <f t="shared" si="1"/>
        <v>5.5</v>
      </c>
    </row>
    <row r="26" spans="1:6" ht="13.5" customHeight="1">
      <c r="A26" s="32" t="s">
        <v>41</v>
      </c>
      <c r="B26" s="33" t="s">
        <v>57</v>
      </c>
      <c r="C26" s="34">
        <v>2354</v>
      </c>
      <c r="D26" s="50">
        <f t="shared" si="0"/>
        <v>70.61999999999999</v>
      </c>
      <c r="E26" s="35">
        <v>79</v>
      </c>
      <c r="F26" s="36">
        <f t="shared" si="1"/>
        <v>-8.38000000000001</v>
      </c>
    </row>
    <row r="27" spans="1:6" ht="13.5" customHeight="1">
      <c r="A27" s="32" t="s">
        <v>41</v>
      </c>
      <c r="B27" s="33" t="s">
        <v>58</v>
      </c>
      <c r="C27" s="34">
        <v>10672</v>
      </c>
      <c r="D27" s="50">
        <f t="shared" si="0"/>
        <v>320.15999999999997</v>
      </c>
      <c r="E27" s="35">
        <v>211</v>
      </c>
      <c r="F27" s="36">
        <f t="shared" si="1"/>
        <v>109.15999999999997</v>
      </c>
    </row>
    <row r="28" spans="1:6" ht="13.5" customHeight="1">
      <c r="A28" s="32" t="s">
        <v>41</v>
      </c>
      <c r="B28" s="33" t="s">
        <v>59</v>
      </c>
      <c r="C28" s="34">
        <v>5676</v>
      </c>
      <c r="D28" s="50">
        <f t="shared" si="0"/>
        <v>170.28</v>
      </c>
      <c r="E28" s="35">
        <v>18</v>
      </c>
      <c r="F28" s="36">
        <f t="shared" si="1"/>
        <v>152.28</v>
      </c>
    </row>
    <row r="29" spans="1:6" ht="13.5" customHeight="1">
      <c r="A29" s="51" t="s">
        <v>6</v>
      </c>
      <c r="B29" s="51"/>
      <c r="C29" s="37">
        <v>151489</v>
      </c>
      <c r="D29" s="52">
        <f t="shared" si="0"/>
        <v>4544.67</v>
      </c>
      <c r="E29" s="39">
        <f>SUM(E11:E28)</f>
        <v>3162</v>
      </c>
      <c r="F29" s="40">
        <f t="shared" si="1"/>
        <v>1382.67</v>
      </c>
    </row>
    <row r="30" spans="1:6" ht="13.5" customHeight="1">
      <c r="A30" s="41" t="s">
        <v>7</v>
      </c>
      <c r="B30" s="33" t="s">
        <v>60</v>
      </c>
      <c r="C30" s="34">
        <v>4473</v>
      </c>
      <c r="D30" s="50">
        <f t="shared" si="0"/>
        <v>134.19</v>
      </c>
      <c r="E30" s="42">
        <v>0</v>
      </c>
      <c r="F30" s="36">
        <f t="shared" si="1"/>
        <v>134.19</v>
      </c>
    </row>
    <row r="31" spans="1:6" ht="13.5" customHeight="1">
      <c r="A31" s="41" t="s">
        <v>7</v>
      </c>
      <c r="B31" s="33" t="s">
        <v>61</v>
      </c>
      <c r="C31" s="34">
        <v>4119</v>
      </c>
      <c r="D31" s="50">
        <f t="shared" si="0"/>
        <v>123.57</v>
      </c>
      <c r="E31" s="42">
        <v>0</v>
      </c>
      <c r="F31" s="36">
        <f t="shared" si="1"/>
        <v>123.57</v>
      </c>
    </row>
    <row r="32" spans="1:6" ht="13.5" customHeight="1">
      <c r="A32" s="41" t="s">
        <v>7</v>
      </c>
      <c r="B32" s="33" t="s">
        <v>62</v>
      </c>
      <c r="C32" s="34">
        <v>35468</v>
      </c>
      <c r="D32" s="50">
        <f t="shared" si="0"/>
        <v>1064.04</v>
      </c>
      <c r="E32" s="42">
        <v>37</v>
      </c>
      <c r="F32" s="36">
        <f t="shared" si="1"/>
        <v>1027.04</v>
      </c>
    </row>
    <row r="33" spans="1:6" ht="13.5" customHeight="1">
      <c r="A33" s="41" t="s">
        <v>7</v>
      </c>
      <c r="B33" s="33" t="s">
        <v>63</v>
      </c>
      <c r="C33" s="34">
        <v>3924</v>
      </c>
      <c r="D33" s="50">
        <f t="shared" si="0"/>
        <v>117.72</v>
      </c>
      <c r="E33" s="42">
        <v>0</v>
      </c>
      <c r="F33" s="36">
        <f t="shared" si="1"/>
        <v>117.72</v>
      </c>
    </row>
    <row r="34" spans="1:6" ht="13.5" customHeight="1">
      <c r="A34" s="41" t="s">
        <v>7</v>
      </c>
      <c r="B34" s="33" t="s">
        <v>64</v>
      </c>
      <c r="C34" s="34">
        <v>1106</v>
      </c>
      <c r="D34" s="50">
        <f t="shared" si="0"/>
        <v>33.18</v>
      </c>
      <c r="E34" s="42">
        <v>0</v>
      </c>
      <c r="F34" s="36">
        <f t="shared" si="1"/>
        <v>33.18</v>
      </c>
    </row>
    <row r="35" spans="1:6" ht="13.5" customHeight="1">
      <c r="A35" s="41" t="s">
        <v>7</v>
      </c>
      <c r="B35" s="33" t="s">
        <v>65</v>
      </c>
      <c r="C35" s="34">
        <v>4180</v>
      </c>
      <c r="D35" s="50">
        <f t="shared" si="0"/>
        <v>125.39999999999999</v>
      </c>
      <c r="E35" s="42">
        <v>0</v>
      </c>
      <c r="F35" s="36">
        <f t="shared" si="1"/>
        <v>125.39999999999999</v>
      </c>
    </row>
    <row r="36" spans="1:6" ht="13.5" customHeight="1">
      <c r="A36" s="41" t="s">
        <v>7</v>
      </c>
      <c r="B36" s="33" t="s">
        <v>66</v>
      </c>
      <c r="C36" s="34">
        <v>4192</v>
      </c>
      <c r="D36" s="50">
        <f t="shared" si="0"/>
        <v>125.75999999999999</v>
      </c>
      <c r="E36" s="42">
        <v>0</v>
      </c>
      <c r="F36" s="36">
        <f t="shared" si="1"/>
        <v>125.75999999999999</v>
      </c>
    </row>
    <row r="37" spans="1:6" ht="13.5" customHeight="1">
      <c r="A37" s="41" t="s">
        <v>7</v>
      </c>
      <c r="B37" s="33" t="s">
        <v>67</v>
      </c>
      <c r="C37" s="34">
        <v>5518</v>
      </c>
      <c r="D37" s="50">
        <f t="shared" si="0"/>
        <v>165.54</v>
      </c>
      <c r="E37" s="42">
        <v>5</v>
      </c>
      <c r="F37" s="36">
        <f t="shared" si="1"/>
        <v>160.54</v>
      </c>
    </row>
    <row r="38" spans="1:6" ht="13.5" customHeight="1">
      <c r="A38" s="41" t="s">
        <v>7</v>
      </c>
      <c r="B38" s="33" t="s">
        <v>68</v>
      </c>
      <c r="C38" s="34">
        <v>12185</v>
      </c>
      <c r="D38" s="50">
        <f t="shared" si="0"/>
        <v>365.55</v>
      </c>
      <c r="E38" s="42">
        <v>0</v>
      </c>
      <c r="F38" s="36">
        <f t="shared" si="1"/>
        <v>365.55</v>
      </c>
    </row>
    <row r="39" spans="1:6" ht="13.5" customHeight="1">
      <c r="A39" s="41" t="s">
        <v>7</v>
      </c>
      <c r="B39" s="33" t="s">
        <v>69</v>
      </c>
      <c r="C39" s="34">
        <v>3514</v>
      </c>
      <c r="D39" s="50">
        <f t="shared" si="0"/>
        <v>105.42</v>
      </c>
      <c r="E39" s="42">
        <v>0</v>
      </c>
      <c r="F39" s="36">
        <f t="shared" si="1"/>
        <v>105.42</v>
      </c>
    </row>
    <row r="40" spans="1:6" ht="13.5" customHeight="1">
      <c r="A40" s="41" t="s">
        <v>7</v>
      </c>
      <c r="B40" s="33" t="s">
        <v>70</v>
      </c>
      <c r="C40" s="34">
        <v>6713</v>
      </c>
      <c r="D40" s="50">
        <f t="shared" si="0"/>
        <v>201.39</v>
      </c>
      <c r="E40" s="42">
        <v>0</v>
      </c>
      <c r="F40" s="36">
        <f t="shared" si="1"/>
        <v>201.39</v>
      </c>
    </row>
    <row r="41" spans="1:6" ht="13.5" customHeight="1">
      <c r="A41" s="41" t="s">
        <v>7</v>
      </c>
      <c r="B41" s="33" t="s">
        <v>71</v>
      </c>
      <c r="C41" s="34">
        <v>8125</v>
      </c>
      <c r="D41" s="50">
        <f t="shared" si="0"/>
        <v>243.75</v>
      </c>
      <c r="E41" s="42">
        <v>78</v>
      </c>
      <c r="F41" s="36">
        <f t="shared" si="1"/>
        <v>165.75</v>
      </c>
    </row>
    <row r="42" spans="1:6" ht="13.5" customHeight="1">
      <c r="A42" s="41" t="s">
        <v>7</v>
      </c>
      <c r="B42" s="33" t="s">
        <v>72</v>
      </c>
      <c r="C42" s="34">
        <v>7065</v>
      </c>
      <c r="D42" s="50">
        <f t="shared" si="0"/>
        <v>211.95</v>
      </c>
      <c r="E42" s="42">
        <v>69</v>
      </c>
      <c r="F42" s="36">
        <f t="shared" si="1"/>
        <v>142.95</v>
      </c>
    </row>
    <row r="43" spans="1:6" ht="13.5" customHeight="1">
      <c r="A43" s="41" t="s">
        <v>7</v>
      </c>
      <c r="B43" s="33" t="s">
        <v>73</v>
      </c>
      <c r="C43" s="34">
        <v>3629</v>
      </c>
      <c r="D43" s="50">
        <f t="shared" si="0"/>
        <v>108.86999999999999</v>
      </c>
      <c r="E43" s="42">
        <v>0</v>
      </c>
      <c r="F43" s="36">
        <f t="shared" si="1"/>
        <v>108.86999999999999</v>
      </c>
    </row>
    <row r="44" spans="1:6" ht="13.5" customHeight="1">
      <c r="A44" s="41" t="s">
        <v>7</v>
      </c>
      <c r="B44" s="33" t="s">
        <v>74</v>
      </c>
      <c r="C44" s="34">
        <v>3787</v>
      </c>
      <c r="D44" s="50">
        <f t="shared" si="0"/>
        <v>113.61</v>
      </c>
      <c r="E44" s="42">
        <v>53</v>
      </c>
      <c r="F44" s="36">
        <f t="shared" si="1"/>
        <v>60.61</v>
      </c>
    </row>
    <row r="45" spans="1:6" ht="13.5" customHeight="1">
      <c r="A45" s="51" t="s">
        <v>7</v>
      </c>
      <c r="B45" s="51"/>
      <c r="C45" s="37">
        <v>107998</v>
      </c>
      <c r="D45" s="52">
        <f t="shared" si="0"/>
        <v>3239.94</v>
      </c>
      <c r="E45" s="43">
        <f>SUM(E30:E44)</f>
        <v>242</v>
      </c>
      <c r="F45" s="40">
        <f t="shared" si="1"/>
        <v>2997.94</v>
      </c>
    </row>
    <row r="46" spans="1:6" ht="13.5" customHeight="1">
      <c r="A46" s="41" t="s">
        <v>8</v>
      </c>
      <c r="B46" s="33" t="s">
        <v>75</v>
      </c>
      <c r="C46" s="34">
        <v>4861</v>
      </c>
      <c r="D46" s="50">
        <f t="shared" si="0"/>
        <v>145.82999999999998</v>
      </c>
      <c r="E46" s="42">
        <v>11</v>
      </c>
      <c r="F46" s="36">
        <f t="shared" si="1"/>
        <v>134.82999999999998</v>
      </c>
    </row>
    <row r="47" spans="1:6" ht="13.5" customHeight="1">
      <c r="A47" s="41" t="s">
        <v>8</v>
      </c>
      <c r="B47" s="33" t="s">
        <v>76</v>
      </c>
      <c r="C47" s="34">
        <v>5722</v>
      </c>
      <c r="D47" s="50">
        <f t="shared" si="0"/>
        <v>171.66</v>
      </c>
      <c r="E47" s="42">
        <v>14</v>
      </c>
      <c r="F47" s="36">
        <f t="shared" si="1"/>
        <v>157.66</v>
      </c>
    </row>
    <row r="48" spans="1:6" ht="13.5" customHeight="1">
      <c r="A48" s="41" t="s">
        <v>8</v>
      </c>
      <c r="B48" s="33" t="s">
        <v>77</v>
      </c>
      <c r="C48" s="34">
        <v>7324</v>
      </c>
      <c r="D48" s="50">
        <f t="shared" si="0"/>
        <v>219.72</v>
      </c>
      <c r="E48" s="42">
        <v>19</v>
      </c>
      <c r="F48" s="36">
        <f t="shared" si="1"/>
        <v>200.72</v>
      </c>
    </row>
    <row r="49" spans="1:6" ht="13.5" customHeight="1">
      <c r="A49" s="41" t="s">
        <v>8</v>
      </c>
      <c r="B49" s="33" t="s">
        <v>78</v>
      </c>
      <c r="C49" s="34">
        <v>3694</v>
      </c>
      <c r="D49" s="50">
        <f t="shared" si="0"/>
        <v>110.82</v>
      </c>
      <c r="E49" s="42">
        <v>170</v>
      </c>
      <c r="F49" s="36">
        <f t="shared" si="1"/>
        <v>-59.18000000000001</v>
      </c>
    </row>
    <row r="50" spans="1:6" ht="13.5" customHeight="1">
      <c r="A50" s="41" t="s">
        <v>8</v>
      </c>
      <c r="B50" s="33" t="s">
        <v>79</v>
      </c>
      <c r="C50" s="34">
        <v>22051</v>
      </c>
      <c r="D50" s="50">
        <f t="shared" si="0"/>
        <v>661.53</v>
      </c>
      <c r="E50" s="42">
        <v>15</v>
      </c>
      <c r="F50" s="36">
        <f t="shared" si="1"/>
        <v>646.53</v>
      </c>
    </row>
    <row r="51" spans="1:6" ht="13.5" customHeight="1">
      <c r="A51" s="41" t="s">
        <v>8</v>
      </c>
      <c r="B51" s="33" t="s">
        <v>80</v>
      </c>
      <c r="C51" s="34">
        <v>3107</v>
      </c>
      <c r="D51" s="50">
        <f t="shared" si="0"/>
        <v>93.21</v>
      </c>
      <c r="E51" s="42">
        <v>16</v>
      </c>
      <c r="F51" s="36">
        <f t="shared" si="1"/>
        <v>77.21</v>
      </c>
    </row>
    <row r="52" spans="1:6" ht="13.5" customHeight="1">
      <c r="A52" s="41" t="s">
        <v>8</v>
      </c>
      <c r="B52" s="33" t="s">
        <v>81</v>
      </c>
      <c r="C52" s="34">
        <v>1656</v>
      </c>
      <c r="D52" s="50">
        <f t="shared" si="0"/>
        <v>49.68</v>
      </c>
      <c r="E52" s="42">
        <v>5</v>
      </c>
      <c r="F52" s="36">
        <f t="shared" si="1"/>
        <v>44.68</v>
      </c>
    </row>
    <row r="53" spans="1:6" ht="13.5" customHeight="1">
      <c r="A53" s="41" t="s">
        <v>8</v>
      </c>
      <c r="B53" s="33" t="s">
        <v>82</v>
      </c>
      <c r="C53" s="34">
        <v>3933</v>
      </c>
      <c r="D53" s="50">
        <f t="shared" si="0"/>
        <v>117.99</v>
      </c>
      <c r="E53" s="42">
        <v>16</v>
      </c>
      <c r="F53" s="36">
        <f t="shared" si="1"/>
        <v>101.99</v>
      </c>
    </row>
    <row r="54" spans="1:6" ht="13.5" customHeight="1">
      <c r="A54" s="41" t="s">
        <v>8</v>
      </c>
      <c r="B54" s="33" t="s">
        <v>83</v>
      </c>
      <c r="C54" s="34">
        <v>3708</v>
      </c>
      <c r="D54" s="50">
        <f t="shared" si="0"/>
        <v>111.24</v>
      </c>
      <c r="E54" s="42">
        <v>168</v>
      </c>
      <c r="F54" s="36">
        <f t="shared" si="1"/>
        <v>-56.760000000000005</v>
      </c>
    </row>
    <row r="55" spans="1:6" ht="13.5" customHeight="1">
      <c r="A55" s="41" t="s">
        <v>8</v>
      </c>
      <c r="B55" s="33" t="s">
        <v>84</v>
      </c>
      <c r="C55" s="34">
        <v>3308</v>
      </c>
      <c r="D55" s="50">
        <f t="shared" si="0"/>
        <v>99.24</v>
      </c>
      <c r="E55" s="42">
        <v>0</v>
      </c>
      <c r="F55" s="36">
        <f t="shared" si="1"/>
        <v>99.24</v>
      </c>
    </row>
    <row r="56" spans="1:6" ht="13.5" customHeight="1">
      <c r="A56" s="41" t="s">
        <v>8</v>
      </c>
      <c r="B56" s="33" t="s">
        <v>85</v>
      </c>
      <c r="C56" s="34">
        <v>3783</v>
      </c>
      <c r="D56" s="50">
        <f t="shared" si="0"/>
        <v>113.49</v>
      </c>
      <c r="E56" s="42">
        <v>9</v>
      </c>
      <c r="F56" s="36">
        <f t="shared" si="1"/>
        <v>104.49</v>
      </c>
    </row>
    <row r="57" spans="1:6" ht="13.5" customHeight="1">
      <c r="A57" s="41" t="s">
        <v>8</v>
      </c>
      <c r="B57" s="33" t="s">
        <v>86</v>
      </c>
      <c r="C57" s="34">
        <v>4782</v>
      </c>
      <c r="D57" s="50">
        <f t="shared" si="0"/>
        <v>143.46</v>
      </c>
      <c r="E57" s="42">
        <v>2</v>
      </c>
      <c r="F57" s="36">
        <f t="shared" si="1"/>
        <v>141.46</v>
      </c>
    </row>
    <row r="58" spans="1:6" ht="13.5" customHeight="1">
      <c r="A58" s="41" t="s">
        <v>8</v>
      </c>
      <c r="B58" s="33" t="s">
        <v>87</v>
      </c>
      <c r="C58" s="34">
        <v>5999</v>
      </c>
      <c r="D58" s="50">
        <f t="shared" si="0"/>
        <v>179.97</v>
      </c>
      <c r="E58" s="42">
        <v>29</v>
      </c>
      <c r="F58" s="36">
        <f t="shared" si="1"/>
        <v>150.97</v>
      </c>
    </row>
    <row r="59" spans="1:6" ht="13.5" customHeight="1">
      <c r="A59" s="41" t="s">
        <v>8</v>
      </c>
      <c r="B59" s="33" t="s">
        <v>88</v>
      </c>
      <c r="C59" s="34">
        <v>3183</v>
      </c>
      <c r="D59" s="50">
        <f t="shared" si="0"/>
        <v>95.49</v>
      </c>
      <c r="E59" s="42">
        <v>26</v>
      </c>
      <c r="F59" s="36">
        <f t="shared" si="1"/>
        <v>69.49</v>
      </c>
    </row>
    <row r="60" spans="1:6" ht="13.5" customHeight="1">
      <c r="A60" s="41" t="s">
        <v>8</v>
      </c>
      <c r="B60" s="33" t="s">
        <v>89</v>
      </c>
      <c r="C60" s="34">
        <v>14270</v>
      </c>
      <c r="D60" s="50">
        <f t="shared" si="0"/>
        <v>428.09999999999997</v>
      </c>
      <c r="E60" s="42">
        <v>316</v>
      </c>
      <c r="F60" s="36">
        <f t="shared" si="1"/>
        <v>112.09999999999997</v>
      </c>
    </row>
    <row r="61" spans="1:6" ht="13.5" customHeight="1">
      <c r="A61" s="41" t="s">
        <v>8</v>
      </c>
      <c r="B61" s="33" t="s">
        <v>90</v>
      </c>
      <c r="C61" s="34">
        <v>15355</v>
      </c>
      <c r="D61" s="50">
        <f t="shared" si="0"/>
        <v>460.65</v>
      </c>
      <c r="E61" s="42">
        <v>32</v>
      </c>
      <c r="F61" s="36">
        <f t="shared" si="1"/>
        <v>428.65</v>
      </c>
    </row>
    <row r="62" spans="1:6" ht="13.5" customHeight="1">
      <c r="A62" s="41" t="s">
        <v>8</v>
      </c>
      <c r="B62" s="33" t="s">
        <v>91</v>
      </c>
      <c r="C62" s="34">
        <v>2928</v>
      </c>
      <c r="D62" s="50">
        <f t="shared" si="0"/>
        <v>87.84</v>
      </c>
      <c r="E62" s="42">
        <v>6</v>
      </c>
      <c r="F62" s="36">
        <f t="shared" si="1"/>
        <v>81.84</v>
      </c>
    </row>
    <row r="63" spans="1:6" ht="13.5" customHeight="1">
      <c r="A63" s="41" t="s">
        <v>8</v>
      </c>
      <c r="B63" s="33" t="s">
        <v>92</v>
      </c>
      <c r="C63" s="34">
        <v>7521</v>
      </c>
      <c r="D63" s="50">
        <f t="shared" si="0"/>
        <v>225.63</v>
      </c>
      <c r="E63" s="42">
        <v>233</v>
      </c>
      <c r="F63" s="36">
        <f t="shared" si="1"/>
        <v>-7.3700000000000045</v>
      </c>
    </row>
    <row r="64" spans="1:6" ht="13.5" customHeight="1">
      <c r="A64" s="41" t="s">
        <v>8</v>
      </c>
      <c r="B64" s="33" t="s">
        <v>93</v>
      </c>
      <c r="C64" s="34">
        <v>5241</v>
      </c>
      <c r="D64" s="50">
        <f t="shared" si="0"/>
        <v>157.23</v>
      </c>
      <c r="E64" s="42">
        <v>13</v>
      </c>
      <c r="F64" s="36">
        <f t="shared" si="1"/>
        <v>144.23</v>
      </c>
    </row>
    <row r="65" spans="1:6" ht="13.5" customHeight="1">
      <c r="A65" s="41" t="s">
        <v>8</v>
      </c>
      <c r="B65" s="33" t="s">
        <v>94</v>
      </c>
      <c r="C65" s="34">
        <v>4342</v>
      </c>
      <c r="D65" s="50">
        <f t="shared" si="0"/>
        <v>130.26</v>
      </c>
      <c r="E65" s="42">
        <v>19</v>
      </c>
      <c r="F65" s="36">
        <f t="shared" si="1"/>
        <v>111.25999999999999</v>
      </c>
    </row>
    <row r="66" spans="1:6" ht="13.5" customHeight="1">
      <c r="A66" s="41" t="s">
        <v>8</v>
      </c>
      <c r="B66" s="33" t="s">
        <v>95</v>
      </c>
      <c r="C66" s="34">
        <v>6869</v>
      </c>
      <c r="D66" s="50">
        <f t="shared" si="0"/>
        <v>206.07</v>
      </c>
      <c r="E66" s="42">
        <v>35</v>
      </c>
      <c r="F66" s="36">
        <f t="shared" si="1"/>
        <v>171.07</v>
      </c>
    </row>
    <row r="67" spans="1:6" ht="13.5" customHeight="1">
      <c r="A67" s="51" t="s">
        <v>8</v>
      </c>
      <c r="B67" s="51"/>
      <c r="C67" s="37">
        <v>133637</v>
      </c>
      <c r="D67" s="52">
        <f t="shared" si="0"/>
        <v>4009.1099999999997</v>
      </c>
      <c r="E67" s="43">
        <f>SUM(E46:E66)</f>
        <v>1154</v>
      </c>
      <c r="F67" s="40">
        <f t="shared" si="1"/>
        <v>2855.1099999999997</v>
      </c>
    </row>
    <row r="68" spans="1:6" ht="13.5" customHeight="1">
      <c r="A68" s="41" t="s">
        <v>9</v>
      </c>
      <c r="B68" s="33" t="s">
        <v>96</v>
      </c>
      <c r="C68" s="34">
        <v>65933</v>
      </c>
      <c r="D68" s="50">
        <f t="shared" si="0"/>
        <v>1977.99</v>
      </c>
      <c r="E68" s="42">
        <v>0</v>
      </c>
      <c r="F68" s="36">
        <f t="shared" si="1"/>
        <v>1977.99</v>
      </c>
    </row>
    <row r="69" spans="1:6" ht="13.5" customHeight="1">
      <c r="A69" s="41" t="s">
        <v>9</v>
      </c>
      <c r="B69" s="33" t="s">
        <v>97</v>
      </c>
      <c r="C69" s="34">
        <v>6323</v>
      </c>
      <c r="D69" s="50">
        <f t="shared" si="0"/>
        <v>189.69</v>
      </c>
      <c r="E69" s="42">
        <v>0</v>
      </c>
      <c r="F69" s="36">
        <f t="shared" si="1"/>
        <v>189.69</v>
      </c>
    </row>
    <row r="70" spans="1:6" ht="13.5" customHeight="1">
      <c r="A70" s="41" t="s">
        <v>9</v>
      </c>
      <c r="B70" s="33" t="s">
        <v>98</v>
      </c>
      <c r="C70" s="34">
        <v>17993</v>
      </c>
      <c r="D70" s="50">
        <f t="shared" si="0"/>
        <v>539.79</v>
      </c>
      <c r="E70" s="42">
        <v>12</v>
      </c>
      <c r="F70" s="36">
        <f t="shared" si="1"/>
        <v>527.79</v>
      </c>
    </row>
    <row r="71" spans="1:6" ht="13.5" customHeight="1">
      <c r="A71" s="41" t="s">
        <v>9</v>
      </c>
      <c r="B71" s="33" t="s">
        <v>99</v>
      </c>
      <c r="C71" s="34">
        <v>11246</v>
      </c>
      <c r="D71" s="50">
        <f t="shared" si="0"/>
        <v>337.38</v>
      </c>
      <c r="E71" s="42">
        <v>0</v>
      </c>
      <c r="F71" s="36">
        <f t="shared" si="1"/>
        <v>337.38</v>
      </c>
    </row>
    <row r="72" spans="1:6" ht="13.5" customHeight="1">
      <c r="A72" s="41" t="s">
        <v>9</v>
      </c>
      <c r="B72" s="33" t="s">
        <v>100</v>
      </c>
      <c r="C72" s="34">
        <v>9501</v>
      </c>
      <c r="D72" s="50">
        <f t="shared" si="0"/>
        <v>285.03</v>
      </c>
      <c r="E72" s="42">
        <v>32</v>
      </c>
      <c r="F72" s="36">
        <f t="shared" si="1"/>
        <v>253.02999999999997</v>
      </c>
    </row>
    <row r="73" spans="1:6" ht="13.5" customHeight="1">
      <c r="A73" s="41" t="s">
        <v>9</v>
      </c>
      <c r="B73" s="33" t="s">
        <v>101</v>
      </c>
      <c r="C73" s="34">
        <v>31340</v>
      </c>
      <c r="D73" s="50">
        <f t="shared" si="0"/>
        <v>940.1999999999999</v>
      </c>
      <c r="E73" s="42">
        <v>0</v>
      </c>
      <c r="F73" s="36">
        <f t="shared" si="1"/>
        <v>940.1999999999999</v>
      </c>
    </row>
    <row r="74" spans="1:6" ht="13.5" customHeight="1">
      <c r="A74" s="51" t="s">
        <v>9</v>
      </c>
      <c r="B74" s="51"/>
      <c r="C74" s="37">
        <v>142336</v>
      </c>
      <c r="D74" s="52">
        <f t="shared" si="0"/>
        <v>4270.08</v>
      </c>
      <c r="E74" s="43">
        <f>SUM(E68:E73)</f>
        <v>44</v>
      </c>
      <c r="F74" s="40">
        <f t="shared" si="1"/>
        <v>4226.08</v>
      </c>
    </row>
    <row r="75" spans="1:6" ht="13.5" customHeight="1">
      <c r="A75" s="32" t="s">
        <v>10</v>
      </c>
      <c r="B75" s="33" t="s">
        <v>102</v>
      </c>
      <c r="C75" s="34">
        <v>4549</v>
      </c>
      <c r="D75" s="50">
        <f aca="true" t="shared" si="2" ref="D75:D138">C75*0.03</f>
        <v>136.47</v>
      </c>
      <c r="E75" s="44">
        <v>0</v>
      </c>
      <c r="F75" s="36">
        <f aca="true" t="shared" si="3" ref="F75:F138">D75-E75</f>
        <v>136.47</v>
      </c>
    </row>
    <row r="76" spans="1:6" ht="13.5" customHeight="1">
      <c r="A76" s="32" t="s">
        <v>10</v>
      </c>
      <c r="B76" s="33" t="s">
        <v>103</v>
      </c>
      <c r="C76" s="34">
        <v>9683</v>
      </c>
      <c r="D76" s="50">
        <f t="shared" si="2"/>
        <v>290.49</v>
      </c>
      <c r="E76" s="42">
        <v>37</v>
      </c>
      <c r="F76" s="36">
        <f t="shared" si="3"/>
        <v>253.49</v>
      </c>
    </row>
    <row r="77" spans="1:6" ht="13.5" customHeight="1">
      <c r="A77" s="32" t="s">
        <v>10</v>
      </c>
      <c r="B77" s="33" t="s">
        <v>104</v>
      </c>
      <c r="C77" s="34">
        <v>6103</v>
      </c>
      <c r="D77" s="50">
        <f t="shared" si="2"/>
        <v>183.09</v>
      </c>
      <c r="E77" s="42">
        <v>0</v>
      </c>
      <c r="F77" s="36">
        <f t="shared" si="3"/>
        <v>183.09</v>
      </c>
    </row>
    <row r="78" spans="1:6" ht="13.5" customHeight="1">
      <c r="A78" s="32" t="s">
        <v>10</v>
      </c>
      <c r="B78" s="33" t="s">
        <v>105</v>
      </c>
      <c r="C78" s="34">
        <v>18977</v>
      </c>
      <c r="D78" s="50">
        <f t="shared" si="2"/>
        <v>569.31</v>
      </c>
      <c r="E78" s="42">
        <v>15</v>
      </c>
      <c r="F78" s="36">
        <f t="shared" si="3"/>
        <v>554.31</v>
      </c>
    </row>
    <row r="79" spans="1:6" ht="13.5" customHeight="1">
      <c r="A79" s="32" t="s">
        <v>10</v>
      </c>
      <c r="B79" s="33" t="s">
        <v>106</v>
      </c>
      <c r="C79" s="34">
        <v>6103</v>
      </c>
      <c r="D79" s="50">
        <f t="shared" si="2"/>
        <v>183.09</v>
      </c>
      <c r="E79" s="42">
        <v>0</v>
      </c>
      <c r="F79" s="36">
        <f t="shared" si="3"/>
        <v>183.09</v>
      </c>
    </row>
    <row r="80" spans="1:6" ht="13.5" customHeight="1">
      <c r="A80" s="32" t="s">
        <v>10</v>
      </c>
      <c r="B80" s="33" t="s">
        <v>107</v>
      </c>
      <c r="C80" s="34">
        <v>13096</v>
      </c>
      <c r="D80" s="50">
        <f t="shared" si="2"/>
        <v>392.88</v>
      </c>
      <c r="E80" s="42">
        <v>42</v>
      </c>
      <c r="F80" s="36">
        <f t="shared" si="3"/>
        <v>350.88</v>
      </c>
    </row>
    <row r="81" spans="1:6" ht="13.5" customHeight="1">
      <c r="A81" s="32" t="s">
        <v>10</v>
      </c>
      <c r="B81" s="33" t="s">
        <v>108</v>
      </c>
      <c r="C81" s="34">
        <v>9169</v>
      </c>
      <c r="D81" s="50">
        <f t="shared" si="2"/>
        <v>275.07</v>
      </c>
      <c r="E81" s="42">
        <v>0</v>
      </c>
      <c r="F81" s="36">
        <f t="shared" si="3"/>
        <v>275.07</v>
      </c>
    </row>
    <row r="82" spans="1:6" ht="13.5" customHeight="1">
      <c r="A82" s="32" t="s">
        <v>10</v>
      </c>
      <c r="B82" s="33" t="s">
        <v>109</v>
      </c>
      <c r="C82" s="34">
        <v>4319</v>
      </c>
      <c r="D82" s="50">
        <f t="shared" si="2"/>
        <v>129.57</v>
      </c>
      <c r="E82" s="42">
        <v>0</v>
      </c>
      <c r="F82" s="36">
        <f t="shared" si="3"/>
        <v>129.57</v>
      </c>
    </row>
    <row r="83" spans="1:6" ht="13.5" customHeight="1">
      <c r="A83" s="32" t="s">
        <v>10</v>
      </c>
      <c r="B83" s="33" t="s">
        <v>110</v>
      </c>
      <c r="C83" s="34">
        <v>5333</v>
      </c>
      <c r="D83" s="50">
        <f t="shared" si="2"/>
        <v>159.98999999999998</v>
      </c>
      <c r="E83" s="42">
        <v>88</v>
      </c>
      <c r="F83" s="36">
        <f t="shared" si="3"/>
        <v>71.98999999999998</v>
      </c>
    </row>
    <row r="84" spans="1:6" ht="13.5" customHeight="1">
      <c r="A84" s="51" t="s">
        <v>10</v>
      </c>
      <c r="B84" s="51"/>
      <c r="C84" s="37">
        <v>77332</v>
      </c>
      <c r="D84" s="52">
        <f t="shared" si="2"/>
        <v>2319.96</v>
      </c>
      <c r="E84" s="39">
        <f>SUM(E75:E83)</f>
        <v>182</v>
      </c>
      <c r="F84" s="40">
        <f t="shared" si="3"/>
        <v>2137.96</v>
      </c>
    </row>
    <row r="85" spans="1:6" ht="13.5" customHeight="1">
      <c r="A85" s="32" t="s">
        <v>11</v>
      </c>
      <c r="B85" s="33" t="s">
        <v>111</v>
      </c>
      <c r="C85" s="34">
        <v>7700</v>
      </c>
      <c r="D85" s="50">
        <f t="shared" si="2"/>
        <v>231</v>
      </c>
      <c r="E85" s="42">
        <v>249</v>
      </c>
      <c r="F85" s="36">
        <f t="shared" si="3"/>
        <v>-18</v>
      </c>
    </row>
    <row r="86" spans="1:6" ht="13.5" customHeight="1">
      <c r="A86" s="32" t="s">
        <v>11</v>
      </c>
      <c r="B86" s="33" t="s">
        <v>112</v>
      </c>
      <c r="C86" s="34">
        <v>3508</v>
      </c>
      <c r="D86" s="50">
        <f t="shared" si="2"/>
        <v>105.24</v>
      </c>
      <c r="E86" s="42">
        <v>337</v>
      </c>
      <c r="F86" s="36">
        <f t="shared" si="3"/>
        <v>-231.76</v>
      </c>
    </row>
    <row r="87" spans="1:6" ht="13.5" customHeight="1">
      <c r="A87" s="32" t="s">
        <v>11</v>
      </c>
      <c r="B87" s="33" t="s">
        <v>113</v>
      </c>
      <c r="C87" s="34">
        <v>3480</v>
      </c>
      <c r="D87" s="50">
        <f t="shared" si="2"/>
        <v>104.39999999999999</v>
      </c>
      <c r="E87" s="42">
        <v>23</v>
      </c>
      <c r="F87" s="36">
        <f t="shared" si="3"/>
        <v>81.39999999999999</v>
      </c>
    </row>
    <row r="88" spans="1:6" ht="13.5" customHeight="1">
      <c r="A88" s="32" t="s">
        <v>11</v>
      </c>
      <c r="B88" s="33" t="s">
        <v>114</v>
      </c>
      <c r="C88" s="34">
        <v>6501</v>
      </c>
      <c r="D88" s="50">
        <f t="shared" si="2"/>
        <v>195.03</v>
      </c>
      <c r="E88" s="42">
        <v>106</v>
      </c>
      <c r="F88" s="36">
        <f t="shared" si="3"/>
        <v>89.03</v>
      </c>
    </row>
    <row r="89" spans="1:6" ht="13.5" customHeight="1">
      <c r="A89" s="32" t="s">
        <v>11</v>
      </c>
      <c r="B89" s="33" t="s">
        <v>115</v>
      </c>
      <c r="C89" s="34">
        <v>3000</v>
      </c>
      <c r="D89" s="50">
        <f t="shared" si="2"/>
        <v>90</v>
      </c>
      <c r="E89" s="42">
        <v>2</v>
      </c>
      <c r="F89" s="36">
        <f t="shared" si="3"/>
        <v>88</v>
      </c>
    </row>
    <row r="90" spans="1:6" ht="13.5" customHeight="1">
      <c r="A90" s="32" t="s">
        <v>11</v>
      </c>
      <c r="B90" s="33" t="s">
        <v>116</v>
      </c>
      <c r="C90" s="34">
        <v>4439</v>
      </c>
      <c r="D90" s="50">
        <f t="shared" si="2"/>
        <v>133.17</v>
      </c>
      <c r="E90" s="42">
        <v>41</v>
      </c>
      <c r="F90" s="36">
        <f t="shared" si="3"/>
        <v>92.16999999999999</v>
      </c>
    </row>
    <row r="91" spans="1:6" ht="13.5" customHeight="1">
      <c r="A91" s="32" t="s">
        <v>11</v>
      </c>
      <c r="B91" s="33" t="s">
        <v>117</v>
      </c>
      <c r="C91" s="34">
        <v>9394</v>
      </c>
      <c r="D91" s="50">
        <f t="shared" si="2"/>
        <v>281.82</v>
      </c>
      <c r="E91" s="42">
        <v>451</v>
      </c>
      <c r="F91" s="36">
        <f t="shared" si="3"/>
        <v>-169.18</v>
      </c>
    </row>
    <row r="92" spans="1:6" ht="13.5" customHeight="1">
      <c r="A92" s="32" t="s">
        <v>11</v>
      </c>
      <c r="B92" s="33" t="s">
        <v>118</v>
      </c>
      <c r="C92" s="34">
        <v>6934</v>
      </c>
      <c r="D92" s="50">
        <f t="shared" si="2"/>
        <v>208.01999999999998</v>
      </c>
      <c r="E92" s="42">
        <v>142</v>
      </c>
      <c r="F92" s="36">
        <f t="shared" si="3"/>
        <v>66.01999999999998</v>
      </c>
    </row>
    <row r="93" spans="1:6" ht="13.5" customHeight="1">
      <c r="A93" s="32" t="s">
        <v>11</v>
      </c>
      <c r="B93" s="33" t="s">
        <v>119</v>
      </c>
      <c r="C93" s="34">
        <v>168441</v>
      </c>
      <c r="D93" s="50">
        <f t="shared" si="2"/>
        <v>5053.23</v>
      </c>
      <c r="E93" s="42">
        <v>3076</v>
      </c>
      <c r="F93" s="36">
        <f t="shared" si="3"/>
        <v>1977.2299999999996</v>
      </c>
    </row>
    <row r="94" spans="1:6" ht="13.5" customHeight="1">
      <c r="A94" s="32" t="s">
        <v>11</v>
      </c>
      <c r="B94" s="33" t="s">
        <v>120</v>
      </c>
      <c r="C94" s="34">
        <v>1705</v>
      </c>
      <c r="D94" s="50">
        <f t="shared" si="2"/>
        <v>51.15</v>
      </c>
      <c r="E94" s="42">
        <v>19</v>
      </c>
      <c r="F94" s="36">
        <f t="shared" si="3"/>
        <v>32.15</v>
      </c>
    </row>
    <row r="95" spans="1:6" ht="13.5" customHeight="1">
      <c r="A95" s="32" t="s">
        <v>11</v>
      </c>
      <c r="B95" s="33" t="s">
        <v>121</v>
      </c>
      <c r="C95" s="34">
        <v>2074</v>
      </c>
      <c r="D95" s="50">
        <f t="shared" si="2"/>
        <v>62.22</v>
      </c>
      <c r="E95" s="42">
        <v>92</v>
      </c>
      <c r="F95" s="36">
        <f t="shared" si="3"/>
        <v>-29.78</v>
      </c>
    </row>
    <row r="96" spans="1:6" ht="13.5" customHeight="1">
      <c r="A96" s="32" t="s">
        <v>11</v>
      </c>
      <c r="B96" s="33" t="s">
        <v>122</v>
      </c>
      <c r="C96" s="34">
        <v>4816</v>
      </c>
      <c r="D96" s="50">
        <f t="shared" si="2"/>
        <v>144.48</v>
      </c>
      <c r="E96" s="42">
        <v>408</v>
      </c>
      <c r="F96" s="36">
        <f t="shared" si="3"/>
        <v>-263.52</v>
      </c>
    </row>
    <row r="97" spans="1:6" ht="13.5" customHeight="1">
      <c r="A97" s="32" t="s">
        <v>11</v>
      </c>
      <c r="B97" s="33" t="s">
        <v>123</v>
      </c>
      <c r="C97" s="34">
        <v>19028</v>
      </c>
      <c r="D97" s="50">
        <f t="shared" si="2"/>
        <v>570.84</v>
      </c>
      <c r="E97" s="42">
        <v>91</v>
      </c>
      <c r="F97" s="36">
        <f t="shared" si="3"/>
        <v>479.84000000000003</v>
      </c>
    </row>
    <row r="98" spans="1:6" ht="13.5" customHeight="1">
      <c r="A98" s="32" t="s">
        <v>11</v>
      </c>
      <c r="B98" s="33" t="s">
        <v>124</v>
      </c>
      <c r="C98" s="34">
        <v>8631</v>
      </c>
      <c r="D98" s="50">
        <f t="shared" si="2"/>
        <v>258.93</v>
      </c>
      <c r="E98" s="42">
        <v>289</v>
      </c>
      <c r="F98" s="36">
        <f t="shared" si="3"/>
        <v>-30.069999999999993</v>
      </c>
    </row>
    <row r="99" spans="1:6" ht="13.5" customHeight="1">
      <c r="A99" s="32" t="s">
        <v>11</v>
      </c>
      <c r="B99" s="33" t="s">
        <v>125</v>
      </c>
      <c r="C99" s="34">
        <v>7415</v>
      </c>
      <c r="D99" s="50">
        <f t="shared" si="2"/>
        <v>222.45</v>
      </c>
      <c r="E99" s="42">
        <v>124</v>
      </c>
      <c r="F99" s="36">
        <f t="shared" si="3"/>
        <v>98.44999999999999</v>
      </c>
    </row>
    <row r="100" spans="1:6" ht="13.5" customHeight="1">
      <c r="A100" s="32" t="s">
        <v>11</v>
      </c>
      <c r="B100" s="33" t="s">
        <v>126</v>
      </c>
      <c r="C100" s="34">
        <v>2798</v>
      </c>
      <c r="D100" s="50">
        <f t="shared" si="2"/>
        <v>83.94</v>
      </c>
      <c r="E100" s="42">
        <v>13</v>
      </c>
      <c r="F100" s="36">
        <f t="shared" si="3"/>
        <v>70.94</v>
      </c>
    </row>
    <row r="101" spans="1:6" ht="13.5" customHeight="1">
      <c r="A101" s="32" t="s">
        <v>11</v>
      </c>
      <c r="B101" s="33" t="s">
        <v>127</v>
      </c>
      <c r="C101" s="34">
        <v>4648</v>
      </c>
      <c r="D101" s="50">
        <f t="shared" si="2"/>
        <v>139.44</v>
      </c>
      <c r="E101" s="42">
        <v>183</v>
      </c>
      <c r="F101" s="36">
        <f t="shared" si="3"/>
        <v>-43.56</v>
      </c>
    </row>
    <row r="102" spans="1:6" ht="13.5" customHeight="1">
      <c r="A102" s="32" t="s">
        <v>11</v>
      </c>
      <c r="B102" s="33" t="s">
        <v>128</v>
      </c>
      <c r="C102" s="34">
        <v>3413</v>
      </c>
      <c r="D102" s="50">
        <f t="shared" si="2"/>
        <v>102.39</v>
      </c>
      <c r="E102" s="42">
        <v>0</v>
      </c>
      <c r="F102" s="36">
        <f t="shared" si="3"/>
        <v>102.39</v>
      </c>
    </row>
    <row r="103" spans="1:6" ht="13.5" customHeight="1">
      <c r="A103" s="32" t="s">
        <v>11</v>
      </c>
      <c r="B103" s="33" t="s">
        <v>129</v>
      </c>
      <c r="C103" s="34">
        <v>7464</v>
      </c>
      <c r="D103" s="50">
        <f t="shared" si="2"/>
        <v>223.92</v>
      </c>
      <c r="E103" s="42">
        <v>65</v>
      </c>
      <c r="F103" s="36">
        <f t="shared" si="3"/>
        <v>158.92</v>
      </c>
    </row>
    <row r="104" spans="1:6" ht="13.5" customHeight="1">
      <c r="A104" s="32" t="s">
        <v>11</v>
      </c>
      <c r="B104" s="33" t="s">
        <v>130</v>
      </c>
      <c r="C104" s="34">
        <v>11691</v>
      </c>
      <c r="D104" s="50">
        <f t="shared" si="2"/>
        <v>350.72999999999996</v>
      </c>
      <c r="E104" s="42">
        <v>174</v>
      </c>
      <c r="F104" s="36">
        <f t="shared" si="3"/>
        <v>176.72999999999996</v>
      </c>
    </row>
    <row r="105" spans="1:6" ht="13.5" customHeight="1">
      <c r="A105" s="32" t="s">
        <v>11</v>
      </c>
      <c r="B105" s="33" t="s">
        <v>131</v>
      </c>
      <c r="C105" s="34">
        <v>6061</v>
      </c>
      <c r="D105" s="50">
        <f t="shared" si="2"/>
        <v>181.82999999999998</v>
      </c>
      <c r="E105" s="42">
        <v>365</v>
      </c>
      <c r="F105" s="36">
        <f t="shared" si="3"/>
        <v>-183.17000000000002</v>
      </c>
    </row>
    <row r="106" spans="1:6" ht="13.5" customHeight="1">
      <c r="A106" s="32" t="s">
        <v>11</v>
      </c>
      <c r="B106" s="33" t="s">
        <v>132</v>
      </c>
      <c r="C106" s="34">
        <v>2962</v>
      </c>
      <c r="D106" s="50">
        <f t="shared" si="2"/>
        <v>88.86</v>
      </c>
      <c r="E106" s="42">
        <v>151</v>
      </c>
      <c r="F106" s="36">
        <f t="shared" si="3"/>
        <v>-62.14</v>
      </c>
    </row>
    <row r="107" spans="1:6" ht="13.5" customHeight="1">
      <c r="A107" s="32" t="s">
        <v>11</v>
      </c>
      <c r="B107" s="33" t="s">
        <v>133</v>
      </c>
      <c r="C107" s="34">
        <v>14166</v>
      </c>
      <c r="D107" s="50">
        <f t="shared" si="2"/>
        <v>424.97999999999996</v>
      </c>
      <c r="E107" s="42">
        <v>400</v>
      </c>
      <c r="F107" s="36">
        <f t="shared" si="3"/>
        <v>24.97999999999996</v>
      </c>
    </row>
    <row r="108" spans="1:6" ht="13.5" customHeight="1">
      <c r="A108" s="32" t="s">
        <v>11</v>
      </c>
      <c r="B108" s="33" t="s">
        <v>134</v>
      </c>
      <c r="C108" s="34">
        <v>10099</v>
      </c>
      <c r="D108" s="50">
        <f t="shared" si="2"/>
        <v>302.96999999999997</v>
      </c>
      <c r="E108" s="42">
        <v>154</v>
      </c>
      <c r="F108" s="36">
        <f t="shared" si="3"/>
        <v>148.96999999999997</v>
      </c>
    </row>
    <row r="109" spans="1:6" ht="13.5" customHeight="1">
      <c r="A109" s="32" t="s">
        <v>11</v>
      </c>
      <c r="B109" s="33" t="s">
        <v>135</v>
      </c>
      <c r="C109" s="34">
        <v>5201</v>
      </c>
      <c r="D109" s="50">
        <f t="shared" si="2"/>
        <v>156.03</v>
      </c>
      <c r="E109" s="42">
        <v>293</v>
      </c>
      <c r="F109" s="36">
        <f t="shared" si="3"/>
        <v>-136.97</v>
      </c>
    </row>
    <row r="110" spans="1:6" ht="13.5" customHeight="1">
      <c r="A110" s="32" t="s">
        <v>11</v>
      </c>
      <c r="B110" s="33" t="s">
        <v>136</v>
      </c>
      <c r="C110" s="34">
        <v>2745</v>
      </c>
      <c r="D110" s="50">
        <f t="shared" si="2"/>
        <v>82.35</v>
      </c>
      <c r="E110" s="42">
        <v>178</v>
      </c>
      <c r="F110" s="36">
        <f t="shared" si="3"/>
        <v>-95.65</v>
      </c>
    </row>
    <row r="111" spans="1:6" ht="13.5" customHeight="1">
      <c r="A111" s="32" t="s">
        <v>11</v>
      </c>
      <c r="B111" s="33" t="s">
        <v>137</v>
      </c>
      <c r="C111" s="34">
        <v>2591</v>
      </c>
      <c r="D111" s="50">
        <f t="shared" si="2"/>
        <v>77.73</v>
      </c>
      <c r="E111" s="42">
        <v>25</v>
      </c>
      <c r="F111" s="36">
        <f t="shared" si="3"/>
        <v>52.730000000000004</v>
      </c>
    </row>
    <row r="112" spans="1:6" ht="13.5" customHeight="1">
      <c r="A112" s="32" t="s">
        <v>11</v>
      </c>
      <c r="B112" s="33" t="s">
        <v>138</v>
      </c>
      <c r="C112" s="34">
        <v>3995</v>
      </c>
      <c r="D112" s="50">
        <f t="shared" si="2"/>
        <v>119.85</v>
      </c>
      <c r="E112" s="42">
        <v>249</v>
      </c>
      <c r="F112" s="36">
        <f t="shared" si="3"/>
        <v>-129.15</v>
      </c>
    </row>
    <row r="113" spans="1:6" ht="13.5" customHeight="1">
      <c r="A113" s="51" t="s">
        <v>11</v>
      </c>
      <c r="B113" s="51"/>
      <c r="C113" s="37">
        <v>334900</v>
      </c>
      <c r="D113" s="52">
        <f t="shared" si="2"/>
        <v>10047</v>
      </c>
      <c r="E113" s="43">
        <f>SUM(E85:E112)</f>
        <v>7700</v>
      </c>
      <c r="F113" s="40">
        <f t="shared" si="3"/>
        <v>2347</v>
      </c>
    </row>
    <row r="114" spans="1:6" ht="13.5" customHeight="1">
      <c r="A114" s="32" t="s">
        <v>12</v>
      </c>
      <c r="B114" s="33" t="s">
        <v>139</v>
      </c>
      <c r="C114" s="34">
        <v>7946</v>
      </c>
      <c r="D114" s="50">
        <f t="shared" si="2"/>
        <v>238.38</v>
      </c>
      <c r="E114" s="42">
        <v>0</v>
      </c>
      <c r="F114" s="36">
        <f t="shared" si="3"/>
        <v>238.38</v>
      </c>
    </row>
    <row r="115" spans="1:6" ht="13.5" customHeight="1">
      <c r="A115" s="32" t="s">
        <v>12</v>
      </c>
      <c r="B115" s="33" t="s">
        <v>140</v>
      </c>
      <c r="C115" s="34">
        <v>15467</v>
      </c>
      <c r="D115" s="50">
        <f t="shared" si="2"/>
        <v>464.01</v>
      </c>
      <c r="E115" s="42">
        <v>0</v>
      </c>
      <c r="F115" s="36">
        <f t="shared" si="3"/>
        <v>464.01</v>
      </c>
    </row>
    <row r="116" spans="1:6" ht="13.5" customHeight="1">
      <c r="A116" s="32" t="s">
        <v>12</v>
      </c>
      <c r="B116" s="33" t="s">
        <v>141</v>
      </c>
      <c r="C116" s="34">
        <v>4868</v>
      </c>
      <c r="D116" s="50">
        <f t="shared" si="2"/>
        <v>146.04</v>
      </c>
      <c r="E116" s="42">
        <v>0</v>
      </c>
      <c r="F116" s="36">
        <f t="shared" si="3"/>
        <v>146.04</v>
      </c>
    </row>
    <row r="117" spans="1:6" ht="13.5" customHeight="1">
      <c r="A117" s="32" t="s">
        <v>12</v>
      </c>
      <c r="B117" s="33" t="s">
        <v>142</v>
      </c>
      <c r="C117" s="34">
        <v>7658</v>
      </c>
      <c r="D117" s="50">
        <f t="shared" si="2"/>
        <v>229.73999999999998</v>
      </c>
      <c r="E117" s="42">
        <v>332</v>
      </c>
      <c r="F117" s="36">
        <f t="shared" si="3"/>
        <v>-102.26000000000002</v>
      </c>
    </row>
    <row r="118" spans="1:6" ht="13.5" customHeight="1">
      <c r="A118" s="32" t="s">
        <v>12</v>
      </c>
      <c r="B118" s="33" t="s">
        <v>143</v>
      </c>
      <c r="C118" s="34">
        <v>26368</v>
      </c>
      <c r="D118" s="50">
        <f t="shared" si="2"/>
        <v>791.04</v>
      </c>
      <c r="E118" s="42">
        <v>0</v>
      </c>
      <c r="F118" s="36">
        <f t="shared" si="3"/>
        <v>791.04</v>
      </c>
    </row>
    <row r="119" spans="1:6" ht="13.5" customHeight="1">
      <c r="A119" s="32" t="s">
        <v>12</v>
      </c>
      <c r="B119" s="33" t="s">
        <v>144</v>
      </c>
      <c r="C119" s="34">
        <v>3600</v>
      </c>
      <c r="D119" s="50">
        <f t="shared" si="2"/>
        <v>108</v>
      </c>
      <c r="E119" s="42">
        <v>4</v>
      </c>
      <c r="F119" s="36">
        <f t="shared" si="3"/>
        <v>104</v>
      </c>
    </row>
    <row r="120" spans="1:6" ht="13.5" customHeight="1">
      <c r="A120" s="32" t="s">
        <v>12</v>
      </c>
      <c r="B120" s="33" t="s">
        <v>145</v>
      </c>
      <c r="C120" s="34">
        <v>5044</v>
      </c>
      <c r="D120" s="50">
        <f t="shared" si="2"/>
        <v>151.32</v>
      </c>
      <c r="E120" s="42">
        <v>20</v>
      </c>
      <c r="F120" s="36">
        <f t="shared" si="3"/>
        <v>131.32</v>
      </c>
    </row>
    <row r="121" spans="1:6" ht="13.5" customHeight="1">
      <c r="A121" s="32" t="s">
        <v>12</v>
      </c>
      <c r="B121" s="33" t="s">
        <v>146</v>
      </c>
      <c r="C121" s="34">
        <v>3031</v>
      </c>
      <c r="D121" s="50">
        <f t="shared" si="2"/>
        <v>90.92999999999999</v>
      </c>
      <c r="E121" s="42">
        <v>7</v>
      </c>
      <c r="F121" s="36">
        <f t="shared" si="3"/>
        <v>83.92999999999999</v>
      </c>
    </row>
    <row r="122" spans="1:6" ht="13.5" customHeight="1">
      <c r="A122" s="32" t="s">
        <v>12</v>
      </c>
      <c r="B122" s="33" t="s">
        <v>147</v>
      </c>
      <c r="C122" s="34">
        <v>5603</v>
      </c>
      <c r="D122" s="50">
        <f t="shared" si="2"/>
        <v>168.09</v>
      </c>
      <c r="E122" s="42">
        <v>0</v>
      </c>
      <c r="F122" s="36">
        <f t="shared" si="3"/>
        <v>168.09</v>
      </c>
    </row>
    <row r="123" spans="1:6" ht="13.5" customHeight="1">
      <c r="A123" s="32" t="s">
        <v>12</v>
      </c>
      <c r="B123" s="33" t="s">
        <v>148</v>
      </c>
      <c r="C123" s="34">
        <v>4254</v>
      </c>
      <c r="D123" s="50">
        <f t="shared" si="2"/>
        <v>127.61999999999999</v>
      </c>
      <c r="E123" s="42">
        <v>193</v>
      </c>
      <c r="F123" s="36">
        <f t="shared" si="3"/>
        <v>-65.38000000000001</v>
      </c>
    </row>
    <row r="124" spans="1:6" ht="13.5" customHeight="1">
      <c r="A124" s="32" t="s">
        <v>12</v>
      </c>
      <c r="B124" s="33" t="s">
        <v>149</v>
      </c>
      <c r="C124" s="34">
        <v>4492</v>
      </c>
      <c r="D124" s="50">
        <f t="shared" si="2"/>
        <v>134.76</v>
      </c>
      <c r="E124" s="42">
        <v>313</v>
      </c>
      <c r="F124" s="36">
        <f t="shared" si="3"/>
        <v>-178.24</v>
      </c>
    </row>
    <row r="125" spans="1:6" ht="13.5" customHeight="1">
      <c r="A125" s="32" t="s">
        <v>12</v>
      </c>
      <c r="B125" s="33" t="s">
        <v>150</v>
      </c>
      <c r="C125" s="34">
        <v>4225</v>
      </c>
      <c r="D125" s="50">
        <f t="shared" si="2"/>
        <v>126.75</v>
      </c>
      <c r="E125" s="42">
        <v>106</v>
      </c>
      <c r="F125" s="36">
        <f t="shared" si="3"/>
        <v>20.75</v>
      </c>
    </row>
    <row r="126" spans="1:6" ht="13.5" customHeight="1">
      <c r="A126" s="32" t="s">
        <v>12</v>
      </c>
      <c r="B126" s="33" t="s">
        <v>151</v>
      </c>
      <c r="C126" s="34">
        <v>3295</v>
      </c>
      <c r="D126" s="50">
        <f t="shared" si="2"/>
        <v>98.85</v>
      </c>
      <c r="E126" s="42">
        <v>0</v>
      </c>
      <c r="F126" s="36">
        <f t="shared" si="3"/>
        <v>98.85</v>
      </c>
    </row>
    <row r="127" spans="1:6" ht="13.5" customHeight="1">
      <c r="A127" s="32" t="s">
        <v>12</v>
      </c>
      <c r="B127" s="33" t="s">
        <v>152</v>
      </c>
      <c r="C127" s="34">
        <v>4508</v>
      </c>
      <c r="D127" s="50">
        <f t="shared" si="2"/>
        <v>135.24</v>
      </c>
      <c r="E127" s="42">
        <v>240</v>
      </c>
      <c r="F127" s="36">
        <f t="shared" si="3"/>
        <v>-104.75999999999999</v>
      </c>
    </row>
    <row r="128" spans="1:6" ht="13.5" customHeight="1">
      <c r="A128" s="32" t="s">
        <v>12</v>
      </c>
      <c r="B128" s="33" t="s">
        <v>153</v>
      </c>
      <c r="C128" s="34">
        <v>6671</v>
      </c>
      <c r="D128" s="50">
        <f t="shared" si="2"/>
        <v>200.13</v>
      </c>
      <c r="E128" s="42">
        <v>0</v>
      </c>
      <c r="F128" s="36">
        <f t="shared" si="3"/>
        <v>200.13</v>
      </c>
    </row>
    <row r="129" spans="1:6" ht="13.5" customHeight="1">
      <c r="A129" s="32" t="s">
        <v>12</v>
      </c>
      <c r="B129" s="33" t="s">
        <v>154</v>
      </c>
      <c r="C129" s="34">
        <v>5274</v>
      </c>
      <c r="D129" s="50">
        <f t="shared" si="2"/>
        <v>158.22</v>
      </c>
      <c r="E129" s="42">
        <v>146</v>
      </c>
      <c r="F129" s="36">
        <f t="shared" si="3"/>
        <v>12.219999999999999</v>
      </c>
    </row>
    <row r="130" spans="1:6" ht="13.5" customHeight="1">
      <c r="A130" s="32" t="s">
        <v>12</v>
      </c>
      <c r="B130" s="33" t="s">
        <v>155</v>
      </c>
      <c r="C130" s="34">
        <v>10041</v>
      </c>
      <c r="D130" s="50">
        <f t="shared" si="2"/>
        <v>301.22999999999996</v>
      </c>
      <c r="E130" s="42">
        <v>0</v>
      </c>
      <c r="F130" s="36">
        <f t="shared" si="3"/>
        <v>301.22999999999996</v>
      </c>
    </row>
    <row r="131" spans="1:6" ht="13.5" customHeight="1">
      <c r="A131" s="32" t="s">
        <v>12</v>
      </c>
      <c r="B131" s="33" t="s">
        <v>156</v>
      </c>
      <c r="C131" s="34">
        <v>5143</v>
      </c>
      <c r="D131" s="50">
        <f t="shared" si="2"/>
        <v>154.29</v>
      </c>
      <c r="E131" s="42">
        <v>142</v>
      </c>
      <c r="F131" s="36">
        <f t="shared" si="3"/>
        <v>12.289999999999992</v>
      </c>
    </row>
    <row r="132" spans="1:6" ht="13.5" customHeight="1">
      <c r="A132" s="32" t="s">
        <v>12</v>
      </c>
      <c r="B132" s="33" t="s">
        <v>157</v>
      </c>
      <c r="C132" s="34">
        <v>3287</v>
      </c>
      <c r="D132" s="50">
        <f t="shared" si="2"/>
        <v>98.61</v>
      </c>
      <c r="E132" s="42">
        <v>135</v>
      </c>
      <c r="F132" s="36">
        <f t="shared" si="3"/>
        <v>-36.39</v>
      </c>
    </row>
    <row r="133" spans="1:6" ht="13.5" customHeight="1">
      <c r="A133" s="32" t="s">
        <v>12</v>
      </c>
      <c r="B133" s="33" t="s">
        <v>158</v>
      </c>
      <c r="C133" s="34">
        <v>5280</v>
      </c>
      <c r="D133" s="50">
        <f t="shared" si="2"/>
        <v>158.4</v>
      </c>
      <c r="E133" s="42">
        <v>0</v>
      </c>
      <c r="F133" s="36">
        <f t="shared" si="3"/>
        <v>158.4</v>
      </c>
    </row>
    <row r="134" spans="1:6" ht="13.5" customHeight="1">
      <c r="A134" s="32" t="s">
        <v>12</v>
      </c>
      <c r="B134" s="33" t="s">
        <v>159</v>
      </c>
      <c r="C134" s="34">
        <v>5477</v>
      </c>
      <c r="D134" s="50">
        <f t="shared" si="2"/>
        <v>164.31</v>
      </c>
      <c r="E134" s="42">
        <v>141</v>
      </c>
      <c r="F134" s="36">
        <f t="shared" si="3"/>
        <v>23.310000000000002</v>
      </c>
    </row>
    <row r="135" spans="1:6" ht="13.5" customHeight="1">
      <c r="A135" s="51" t="s">
        <v>12</v>
      </c>
      <c r="B135" s="51"/>
      <c r="C135" s="37">
        <v>141532</v>
      </c>
      <c r="D135" s="52">
        <f t="shared" si="2"/>
        <v>4245.96</v>
      </c>
      <c r="E135" s="43">
        <f>SUM(E114:E134)</f>
        <v>1779</v>
      </c>
      <c r="F135" s="40">
        <f t="shared" si="3"/>
        <v>2466.96</v>
      </c>
    </row>
    <row r="136" spans="1:6" ht="13.5" customHeight="1">
      <c r="A136" s="32" t="s">
        <v>13</v>
      </c>
      <c r="B136" s="33" t="s">
        <v>160</v>
      </c>
      <c r="C136" s="34">
        <v>12451</v>
      </c>
      <c r="D136" s="50">
        <f t="shared" si="2"/>
        <v>373.53</v>
      </c>
      <c r="E136" s="42">
        <v>0</v>
      </c>
      <c r="F136" s="36">
        <f t="shared" si="3"/>
        <v>373.53</v>
      </c>
    </row>
    <row r="137" spans="1:6" ht="13.5" customHeight="1">
      <c r="A137" s="32" t="s">
        <v>13</v>
      </c>
      <c r="B137" s="33" t="s">
        <v>161</v>
      </c>
      <c r="C137" s="34">
        <v>4020</v>
      </c>
      <c r="D137" s="50">
        <f t="shared" si="2"/>
        <v>120.6</v>
      </c>
      <c r="E137" s="42">
        <v>0</v>
      </c>
      <c r="F137" s="36">
        <f t="shared" si="3"/>
        <v>120.6</v>
      </c>
    </row>
    <row r="138" spans="1:6" ht="13.5" customHeight="1">
      <c r="A138" s="32" t="s">
        <v>13</v>
      </c>
      <c r="B138" s="33" t="s">
        <v>162</v>
      </c>
      <c r="C138" s="34">
        <v>4855</v>
      </c>
      <c r="D138" s="50">
        <f t="shared" si="2"/>
        <v>145.65</v>
      </c>
      <c r="E138" s="42">
        <v>0</v>
      </c>
      <c r="F138" s="36">
        <f t="shared" si="3"/>
        <v>145.65</v>
      </c>
    </row>
    <row r="139" spans="1:6" ht="13.5" customHeight="1">
      <c r="A139" s="32" t="s">
        <v>13</v>
      </c>
      <c r="B139" s="33" t="s">
        <v>163</v>
      </c>
      <c r="C139" s="34">
        <v>7578</v>
      </c>
      <c r="D139" s="50">
        <f aca="true" t="shared" si="4" ref="D139:D202">C139*0.03</f>
        <v>227.34</v>
      </c>
      <c r="E139" s="42">
        <v>0</v>
      </c>
      <c r="F139" s="36">
        <f aca="true" t="shared" si="5" ref="F139:F202">D139-E139</f>
        <v>227.34</v>
      </c>
    </row>
    <row r="140" spans="1:6" ht="13.5" customHeight="1">
      <c r="A140" s="32" t="s">
        <v>13</v>
      </c>
      <c r="B140" s="33" t="s">
        <v>164</v>
      </c>
      <c r="C140" s="34">
        <v>3631</v>
      </c>
      <c r="D140" s="50">
        <f t="shared" si="4"/>
        <v>108.92999999999999</v>
      </c>
      <c r="E140" s="42">
        <v>8</v>
      </c>
      <c r="F140" s="36">
        <f t="shared" si="5"/>
        <v>100.92999999999999</v>
      </c>
    </row>
    <row r="141" spans="1:6" ht="13.5" customHeight="1">
      <c r="A141" s="32" t="s">
        <v>13</v>
      </c>
      <c r="B141" s="33" t="s">
        <v>165</v>
      </c>
      <c r="C141" s="34">
        <v>2945</v>
      </c>
      <c r="D141" s="50">
        <f t="shared" si="4"/>
        <v>88.35</v>
      </c>
      <c r="E141" s="42">
        <v>44</v>
      </c>
      <c r="F141" s="36">
        <f t="shared" si="5"/>
        <v>44.349999999999994</v>
      </c>
    </row>
    <row r="142" spans="1:6" ht="13.5" customHeight="1">
      <c r="A142" s="32" t="s">
        <v>13</v>
      </c>
      <c r="B142" s="33" t="s">
        <v>166</v>
      </c>
      <c r="C142" s="34">
        <v>2550</v>
      </c>
      <c r="D142" s="50">
        <f t="shared" si="4"/>
        <v>76.5</v>
      </c>
      <c r="E142" s="42">
        <v>4</v>
      </c>
      <c r="F142" s="36">
        <f t="shared" si="5"/>
        <v>72.5</v>
      </c>
    </row>
    <row r="143" spans="1:6" ht="13.5" customHeight="1">
      <c r="A143" s="32" t="s">
        <v>13</v>
      </c>
      <c r="B143" s="33" t="s">
        <v>167</v>
      </c>
      <c r="C143" s="34">
        <v>7474</v>
      </c>
      <c r="D143" s="50">
        <f t="shared" si="4"/>
        <v>224.22</v>
      </c>
      <c r="E143" s="42">
        <v>0</v>
      </c>
      <c r="F143" s="36">
        <f t="shared" si="5"/>
        <v>224.22</v>
      </c>
    </row>
    <row r="144" spans="1:6" ht="13.5" customHeight="1">
      <c r="A144" s="32" t="s">
        <v>13</v>
      </c>
      <c r="B144" s="33" t="s">
        <v>168</v>
      </c>
      <c r="C144" s="34">
        <v>8614</v>
      </c>
      <c r="D144" s="50">
        <f t="shared" si="4"/>
        <v>258.42</v>
      </c>
      <c r="E144" s="42">
        <v>0</v>
      </c>
      <c r="F144" s="36">
        <f t="shared" si="5"/>
        <v>258.42</v>
      </c>
    </row>
    <row r="145" spans="1:6" ht="13.5" customHeight="1">
      <c r="A145" s="51" t="s">
        <v>13</v>
      </c>
      <c r="B145" s="51"/>
      <c r="C145" s="37">
        <v>54118</v>
      </c>
      <c r="D145" s="52">
        <f t="shared" si="4"/>
        <v>1623.54</v>
      </c>
      <c r="E145" s="43">
        <f>SUM(E136:E144)</f>
        <v>56</v>
      </c>
      <c r="F145" s="40">
        <f t="shared" si="5"/>
        <v>1567.54</v>
      </c>
    </row>
    <row r="146" spans="1:6" ht="13.5" customHeight="1">
      <c r="A146" s="32" t="s">
        <v>169</v>
      </c>
      <c r="B146" s="33" t="s">
        <v>170</v>
      </c>
      <c r="C146" s="34">
        <v>2958</v>
      </c>
      <c r="D146" s="50">
        <f t="shared" si="4"/>
        <v>88.74</v>
      </c>
      <c r="E146" s="42">
        <v>84</v>
      </c>
      <c r="F146" s="36">
        <f t="shared" si="5"/>
        <v>4.739999999999995</v>
      </c>
    </row>
    <row r="147" spans="1:6" ht="13.5" customHeight="1">
      <c r="A147" s="32" t="s">
        <v>169</v>
      </c>
      <c r="B147" s="33" t="s">
        <v>171</v>
      </c>
      <c r="C147" s="34">
        <v>10215</v>
      </c>
      <c r="D147" s="50">
        <f t="shared" si="4"/>
        <v>306.45</v>
      </c>
      <c r="E147" s="42">
        <v>98</v>
      </c>
      <c r="F147" s="36">
        <f t="shared" si="5"/>
        <v>208.45</v>
      </c>
    </row>
    <row r="148" spans="1:6" ht="13.5" customHeight="1">
      <c r="A148" s="32" t="s">
        <v>169</v>
      </c>
      <c r="B148" s="33" t="s">
        <v>172</v>
      </c>
      <c r="C148" s="34">
        <v>61133</v>
      </c>
      <c r="D148" s="50">
        <f t="shared" si="4"/>
        <v>1833.99</v>
      </c>
      <c r="E148" s="42">
        <v>0</v>
      </c>
      <c r="F148" s="36">
        <f t="shared" si="5"/>
        <v>1833.99</v>
      </c>
    </row>
    <row r="149" spans="1:6" ht="13.5" customHeight="1">
      <c r="A149" s="32" t="s">
        <v>169</v>
      </c>
      <c r="B149" s="33" t="s">
        <v>173</v>
      </c>
      <c r="C149" s="34">
        <v>6233</v>
      </c>
      <c r="D149" s="50">
        <f t="shared" si="4"/>
        <v>186.98999999999998</v>
      </c>
      <c r="E149" s="42">
        <v>0</v>
      </c>
      <c r="F149" s="36">
        <f t="shared" si="5"/>
        <v>186.98999999999998</v>
      </c>
    </row>
    <row r="150" spans="1:6" ht="13.5" customHeight="1">
      <c r="A150" s="32" t="s">
        <v>169</v>
      </c>
      <c r="B150" s="33" t="s">
        <v>174</v>
      </c>
      <c r="C150" s="34">
        <v>4504</v>
      </c>
      <c r="D150" s="50">
        <f t="shared" si="4"/>
        <v>135.12</v>
      </c>
      <c r="E150" s="42">
        <v>25</v>
      </c>
      <c r="F150" s="36">
        <f t="shared" si="5"/>
        <v>110.12</v>
      </c>
    </row>
    <row r="151" spans="1:6" ht="13.5" customHeight="1">
      <c r="A151" s="32" t="s">
        <v>169</v>
      </c>
      <c r="B151" s="33" t="s">
        <v>175</v>
      </c>
      <c r="C151" s="34">
        <v>4168</v>
      </c>
      <c r="D151" s="50">
        <f t="shared" si="4"/>
        <v>125.03999999999999</v>
      </c>
      <c r="E151" s="42">
        <v>0</v>
      </c>
      <c r="F151" s="36">
        <f t="shared" si="5"/>
        <v>125.03999999999999</v>
      </c>
    </row>
    <row r="152" spans="1:6" ht="13.5" customHeight="1">
      <c r="A152" s="32" t="s">
        <v>169</v>
      </c>
      <c r="B152" s="33" t="s">
        <v>176</v>
      </c>
      <c r="C152" s="34">
        <v>6851</v>
      </c>
      <c r="D152" s="50">
        <f t="shared" si="4"/>
        <v>205.53</v>
      </c>
      <c r="E152" s="42">
        <v>6</v>
      </c>
      <c r="F152" s="36">
        <f t="shared" si="5"/>
        <v>199.53</v>
      </c>
    </row>
    <row r="153" spans="1:6" ht="13.5" customHeight="1">
      <c r="A153" s="32" t="s">
        <v>169</v>
      </c>
      <c r="B153" s="33" t="s">
        <v>177</v>
      </c>
      <c r="C153" s="34">
        <v>6147</v>
      </c>
      <c r="D153" s="50">
        <f t="shared" si="4"/>
        <v>184.41</v>
      </c>
      <c r="E153" s="42">
        <v>102</v>
      </c>
      <c r="F153" s="36">
        <f t="shared" si="5"/>
        <v>82.41</v>
      </c>
    </row>
    <row r="154" spans="1:6" ht="13.5" customHeight="1">
      <c r="A154" s="51" t="s">
        <v>14</v>
      </c>
      <c r="B154" s="51"/>
      <c r="C154" s="37">
        <v>102209</v>
      </c>
      <c r="D154" s="52">
        <f t="shared" si="4"/>
        <v>3066.27</v>
      </c>
      <c r="E154" s="43">
        <f>SUM(E146:E153)</f>
        <v>315</v>
      </c>
      <c r="F154" s="40">
        <f t="shared" si="5"/>
        <v>2751.27</v>
      </c>
    </row>
    <row r="155" spans="1:6" ht="13.5" customHeight="1">
      <c r="A155" s="32" t="s">
        <v>15</v>
      </c>
      <c r="B155" s="33" t="s">
        <v>178</v>
      </c>
      <c r="C155" s="34">
        <v>4602</v>
      </c>
      <c r="D155" s="50">
        <f t="shared" si="4"/>
        <v>138.06</v>
      </c>
      <c r="E155" s="42">
        <v>4</v>
      </c>
      <c r="F155" s="36">
        <f t="shared" si="5"/>
        <v>134.06</v>
      </c>
    </row>
    <row r="156" spans="1:6" ht="13.5" customHeight="1">
      <c r="A156" s="32" t="s">
        <v>15</v>
      </c>
      <c r="B156" s="33" t="s">
        <v>179</v>
      </c>
      <c r="C156" s="34">
        <v>5013</v>
      </c>
      <c r="D156" s="50">
        <f t="shared" si="4"/>
        <v>150.39</v>
      </c>
      <c r="E156" s="42">
        <v>0</v>
      </c>
      <c r="F156" s="36">
        <f t="shared" si="5"/>
        <v>150.39</v>
      </c>
    </row>
    <row r="157" spans="1:6" ht="13.5" customHeight="1">
      <c r="A157" s="32" t="s">
        <v>15</v>
      </c>
      <c r="B157" s="33" t="s">
        <v>180</v>
      </c>
      <c r="C157" s="34">
        <v>4467</v>
      </c>
      <c r="D157" s="50">
        <f t="shared" si="4"/>
        <v>134.01</v>
      </c>
      <c r="E157" s="42">
        <v>140</v>
      </c>
      <c r="F157" s="36">
        <f t="shared" si="5"/>
        <v>-5.990000000000009</v>
      </c>
    </row>
    <row r="158" spans="1:6" ht="13.5" customHeight="1">
      <c r="A158" s="32" t="s">
        <v>15</v>
      </c>
      <c r="B158" s="33" t="s">
        <v>181</v>
      </c>
      <c r="C158" s="34">
        <v>4901</v>
      </c>
      <c r="D158" s="50">
        <f t="shared" si="4"/>
        <v>147.03</v>
      </c>
      <c r="E158" s="42">
        <v>0</v>
      </c>
      <c r="F158" s="36">
        <f t="shared" si="5"/>
        <v>147.03</v>
      </c>
    </row>
    <row r="159" spans="1:6" ht="13.5" customHeight="1">
      <c r="A159" s="32" t="s">
        <v>15</v>
      </c>
      <c r="B159" s="33" t="s">
        <v>182</v>
      </c>
      <c r="C159" s="34">
        <v>7282</v>
      </c>
      <c r="D159" s="50">
        <f t="shared" si="4"/>
        <v>218.45999999999998</v>
      </c>
      <c r="E159" s="42">
        <v>9</v>
      </c>
      <c r="F159" s="36">
        <f t="shared" si="5"/>
        <v>209.45999999999998</v>
      </c>
    </row>
    <row r="160" spans="1:6" ht="13.5" customHeight="1">
      <c r="A160" s="32" t="s">
        <v>15</v>
      </c>
      <c r="B160" s="33" t="s">
        <v>183</v>
      </c>
      <c r="C160" s="34">
        <v>5568</v>
      </c>
      <c r="D160" s="50">
        <f t="shared" si="4"/>
        <v>167.04</v>
      </c>
      <c r="E160" s="42">
        <v>134</v>
      </c>
      <c r="F160" s="36">
        <f t="shared" si="5"/>
        <v>33.03999999999999</v>
      </c>
    </row>
    <row r="161" spans="1:6" ht="13.5" customHeight="1">
      <c r="A161" s="32" t="s">
        <v>15</v>
      </c>
      <c r="B161" s="33" t="s">
        <v>184</v>
      </c>
      <c r="C161" s="34">
        <v>3709</v>
      </c>
      <c r="D161" s="50">
        <f t="shared" si="4"/>
        <v>111.27</v>
      </c>
      <c r="E161" s="42">
        <v>9</v>
      </c>
      <c r="F161" s="36">
        <f t="shared" si="5"/>
        <v>102.27</v>
      </c>
    </row>
    <row r="162" spans="1:6" ht="13.5" customHeight="1">
      <c r="A162" s="32" t="s">
        <v>15</v>
      </c>
      <c r="B162" s="33" t="s">
        <v>185</v>
      </c>
      <c r="C162" s="34">
        <v>5663</v>
      </c>
      <c r="D162" s="50">
        <f t="shared" si="4"/>
        <v>169.89</v>
      </c>
      <c r="E162" s="42">
        <v>11</v>
      </c>
      <c r="F162" s="36">
        <f t="shared" si="5"/>
        <v>158.89</v>
      </c>
    </row>
    <row r="163" spans="1:6" ht="13.5" customHeight="1">
      <c r="A163" s="32" t="s">
        <v>15</v>
      </c>
      <c r="B163" s="33" t="s">
        <v>186</v>
      </c>
      <c r="C163" s="34">
        <v>5928</v>
      </c>
      <c r="D163" s="50">
        <f t="shared" si="4"/>
        <v>177.84</v>
      </c>
      <c r="E163" s="42">
        <v>0</v>
      </c>
      <c r="F163" s="36">
        <f t="shared" si="5"/>
        <v>177.84</v>
      </c>
    </row>
    <row r="164" spans="1:6" ht="13.5" customHeight="1">
      <c r="A164" s="32" t="s">
        <v>15</v>
      </c>
      <c r="B164" s="33" t="s">
        <v>187</v>
      </c>
      <c r="C164" s="34">
        <v>19212</v>
      </c>
      <c r="D164" s="50">
        <f t="shared" si="4"/>
        <v>576.36</v>
      </c>
      <c r="E164" s="42">
        <v>73</v>
      </c>
      <c r="F164" s="36">
        <f t="shared" si="5"/>
        <v>503.36</v>
      </c>
    </row>
    <row r="165" spans="1:6" ht="13.5" customHeight="1">
      <c r="A165" s="32" t="s">
        <v>15</v>
      </c>
      <c r="B165" s="33" t="s">
        <v>188</v>
      </c>
      <c r="C165" s="34">
        <v>3793</v>
      </c>
      <c r="D165" s="50">
        <f t="shared" si="4"/>
        <v>113.78999999999999</v>
      </c>
      <c r="E165" s="42">
        <v>174</v>
      </c>
      <c r="F165" s="36">
        <f t="shared" si="5"/>
        <v>-60.21000000000001</v>
      </c>
    </row>
    <row r="166" spans="1:6" ht="13.5" customHeight="1">
      <c r="A166" s="32" t="s">
        <v>15</v>
      </c>
      <c r="B166" s="33" t="s">
        <v>189</v>
      </c>
      <c r="C166" s="34">
        <v>6287</v>
      </c>
      <c r="D166" s="50">
        <f t="shared" si="4"/>
        <v>188.60999999999999</v>
      </c>
      <c r="E166" s="42">
        <v>12</v>
      </c>
      <c r="F166" s="36">
        <f t="shared" si="5"/>
        <v>176.60999999999999</v>
      </c>
    </row>
    <row r="167" spans="1:6" ht="13.5" customHeight="1">
      <c r="A167" s="32" t="s">
        <v>15</v>
      </c>
      <c r="B167" s="33" t="s">
        <v>190</v>
      </c>
      <c r="C167" s="34">
        <v>4590</v>
      </c>
      <c r="D167" s="50">
        <f t="shared" si="4"/>
        <v>137.7</v>
      </c>
      <c r="E167" s="42">
        <v>141</v>
      </c>
      <c r="F167" s="36">
        <f t="shared" si="5"/>
        <v>-3.3000000000000114</v>
      </c>
    </row>
    <row r="168" spans="1:6" ht="13.5" customHeight="1">
      <c r="A168" s="32" t="s">
        <v>15</v>
      </c>
      <c r="B168" s="33" t="s">
        <v>191</v>
      </c>
      <c r="C168" s="34">
        <v>7522</v>
      </c>
      <c r="D168" s="50">
        <f t="shared" si="4"/>
        <v>225.66</v>
      </c>
      <c r="E168" s="42">
        <v>36</v>
      </c>
      <c r="F168" s="36">
        <f t="shared" si="5"/>
        <v>189.66</v>
      </c>
    </row>
    <row r="169" spans="1:6" ht="13.5" customHeight="1">
      <c r="A169" s="32" t="s">
        <v>15</v>
      </c>
      <c r="B169" s="33" t="s">
        <v>192</v>
      </c>
      <c r="C169" s="34">
        <v>3107</v>
      </c>
      <c r="D169" s="50">
        <f t="shared" si="4"/>
        <v>93.21</v>
      </c>
      <c r="E169" s="42">
        <v>63</v>
      </c>
      <c r="F169" s="36">
        <f t="shared" si="5"/>
        <v>30.209999999999994</v>
      </c>
    </row>
    <row r="170" spans="1:6" ht="13.5" customHeight="1">
      <c r="A170" s="32" t="s">
        <v>15</v>
      </c>
      <c r="B170" s="33" t="s">
        <v>193</v>
      </c>
      <c r="C170" s="34">
        <v>4573</v>
      </c>
      <c r="D170" s="50">
        <f t="shared" si="4"/>
        <v>137.19</v>
      </c>
      <c r="E170" s="42">
        <v>0</v>
      </c>
      <c r="F170" s="36">
        <f t="shared" si="5"/>
        <v>137.19</v>
      </c>
    </row>
    <row r="171" spans="1:6" ht="13.5" customHeight="1">
      <c r="A171" s="32" t="s">
        <v>15</v>
      </c>
      <c r="B171" s="33" t="s">
        <v>194</v>
      </c>
      <c r="C171" s="34">
        <v>5341</v>
      </c>
      <c r="D171" s="50">
        <f t="shared" si="4"/>
        <v>160.23</v>
      </c>
      <c r="E171" s="42">
        <v>0</v>
      </c>
      <c r="F171" s="36">
        <f t="shared" si="5"/>
        <v>160.23</v>
      </c>
    </row>
    <row r="172" spans="1:6" ht="13.5" customHeight="1">
      <c r="A172" s="32" t="s">
        <v>15</v>
      </c>
      <c r="B172" s="33" t="s">
        <v>195</v>
      </c>
      <c r="C172" s="34">
        <v>4893</v>
      </c>
      <c r="D172" s="50">
        <f t="shared" si="4"/>
        <v>146.79</v>
      </c>
      <c r="E172" s="42">
        <v>70</v>
      </c>
      <c r="F172" s="36">
        <f t="shared" si="5"/>
        <v>76.78999999999999</v>
      </c>
    </row>
    <row r="173" spans="1:6" ht="13.5" customHeight="1">
      <c r="A173" s="32" t="s">
        <v>15</v>
      </c>
      <c r="B173" s="33" t="s">
        <v>196</v>
      </c>
      <c r="C173" s="34">
        <v>12819</v>
      </c>
      <c r="D173" s="50">
        <f t="shared" si="4"/>
        <v>384.57</v>
      </c>
      <c r="E173" s="42">
        <v>39</v>
      </c>
      <c r="F173" s="36">
        <f t="shared" si="5"/>
        <v>345.57</v>
      </c>
    </row>
    <row r="174" spans="1:6" ht="13.5" customHeight="1">
      <c r="A174" s="51" t="s">
        <v>15</v>
      </c>
      <c r="B174" s="51"/>
      <c r="C174" s="37">
        <v>119270</v>
      </c>
      <c r="D174" s="52">
        <f t="shared" si="4"/>
        <v>3578.1</v>
      </c>
      <c r="E174" s="45">
        <f>SUM(E155:E173)</f>
        <v>915</v>
      </c>
      <c r="F174" s="40">
        <f t="shared" si="5"/>
        <v>2663.1</v>
      </c>
    </row>
    <row r="175" spans="1:6" ht="13.5" customHeight="1">
      <c r="A175" s="32" t="s">
        <v>197</v>
      </c>
      <c r="B175" s="33" t="s">
        <v>198</v>
      </c>
      <c r="C175" s="34">
        <v>3830</v>
      </c>
      <c r="D175" s="50">
        <f t="shared" si="4"/>
        <v>114.89999999999999</v>
      </c>
      <c r="E175" s="42">
        <v>54</v>
      </c>
      <c r="F175" s="36">
        <f t="shared" si="5"/>
        <v>60.89999999999999</v>
      </c>
    </row>
    <row r="176" spans="1:6" ht="13.5" customHeight="1">
      <c r="A176" s="32" t="s">
        <v>197</v>
      </c>
      <c r="B176" s="33" t="s">
        <v>199</v>
      </c>
      <c r="C176" s="34">
        <v>5438</v>
      </c>
      <c r="D176" s="50">
        <f t="shared" si="4"/>
        <v>163.14</v>
      </c>
      <c r="E176" s="42">
        <v>0</v>
      </c>
      <c r="F176" s="36">
        <f t="shared" si="5"/>
        <v>163.14</v>
      </c>
    </row>
    <row r="177" spans="1:6" ht="13.5" customHeight="1">
      <c r="A177" s="32" t="s">
        <v>197</v>
      </c>
      <c r="B177" s="33" t="s">
        <v>200</v>
      </c>
      <c r="C177" s="34">
        <v>3506</v>
      </c>
      <c r="D177" s="50">
        <f t="shared" si="4"/>
        <v>105.17999999999999</v>
      </c>
      <c r="E177" s="42">
        <v>74</v>
      </c>
      <c r="F177" s="36">
        <f t="shared" si="5"/>
        <v>31.179999999999993</v>
      </c>
    </row>
    <row r="178" spans="1:6" ht="13.5" customHeight="1">
      <c r="A178" s="32" t="s">
        <v>197</v>
      </c>
      <c r="B178" s="33" t="s">
        <v>201</v>
      </c>
      <c r="C178" s="34">
        <v>7902</v>
      </c>
      <c r="D178" s="50">
        <f t="shared" si="4"/>
        <v>237.06</v>
      </c>
      <c r="E178" s="42">
        <v>0</v>
      </c>
      <c r="F178" s="36">
        <f t="shared" si="5"/>
        <v>237.06</v>
      </c>
    </row>
    <row r="179" spans="1:6" ht="13.5" customHeight="1">
      <c r="A179" s="32" t="s">
        <v>197</v>
      </c>
      <c r="B179" s="33" t="s">
        <v>202</v>
      </c>
      <c r="C179" s="34">
        <v>1618</v>
      </c>
      <c r="D179" s="50">
        <f t="shared" si="4"/>
        <v>48.54</v>
      </c>
      <c r="E179" s="42">
        <v>19</v>
      </c>
      <c r="F179" s="36">
        <f t="shared" si="5"/>
        <v>29.54</v>
      </c>
    </row>
    <row r="180" spans="1:6" ht="13.5" customHeight="1">
      <c r="A180" s="32" t="s">
        <v>197</v>
      </c>
      <c r="B180" s="33" t="s">
        <v>203</v>
      </c>
      <c r="C180" s="34">
        <v>18829</v>
      </c>
      <c r="D180" s="50">
        <f t="shared" si="4"/>
        <v>564.87</v>
      </c>
      <c r="E180" s="42">
        <v>0</v>
      </c>
      <c r="F180" s="36">
        <f t="shared" si="5"/>
        <v>564.87</v>
      </c>
    </row>
    <row r="181" spans="1:6" ht="13.5" customHeight="1">
      <c r="A181" s="32" t="s">
        <v>197</v>
      </c>
      <c r="B181" s="33" t="s">
        <v>204</v>
      </c>
      <c r="C181" s="34">
        <v>4414</v>
      </c>
      <c r="D181" s="50">
        <f t="shared" si="4"/>
        <v>132.42</v>
      </c>
      <c r="E181" s="42">
        <v>0</v>
      </c>
      <c r="F181" s="36">
        <f t="shared" si="5"/>
        <v>132.42</v>
      </c>
    </row>
    <row r="182" spans="1:6" ht="13.5" customHeight="1">
      <c r="A182" s="32" t="s">
        <v>197</v>
      </c>
      <c r="B182" s="33" t="s">
        <v>205</v>
      </c>
      <c r="C182" s="34">
        <v>1259</v>
      </c>
      <c r="D182" s="50">
        <f t="shared" si="4"/>
        <v>37.769999999999996</v>
      </c>
      <c r="E182" s="42">
        <v>108</v>
      </c>
      <c r="F182" s="36">
        <f t="shared" si="5"/>
        <v>-70.23</v>
      </c>
    </row>
    <row r="183" spans="1:6" ht="13.5" customHeight="1">
      <c r="A183" s="32" t="s">
        <v>197</v>
      </c>
      <c r="B183" s="33" t="s">
        <v>206</v>
      </c>
      <c r="C183" s="34">
        <v>3616</v>
      </c>
      <c r="D183" s="50">
        <f t="shared" si="4"/>
        <v>108.47999999999999</v>
      </c>
      <c r="E183" s="42">
        <v>211</v>
      </c>
      <c r="F183" s="36">
        <f t="shared" si="5"/>
        <v>-102.52000000000001</v>
      </c>
    </row>
    <row r="184" spans="1:6" ht="13.5" customHeight="1">
      <c r="A184" s="32" t="s">
        <v>197</v>
      </c>
      <c r="B184" s="33" t="s">
        <v>207</v>
      </c>
      <c r="C184" s="34">
        <v>3078</v>
      </c>
      <c r="D184" s="50">
        <f t="shared" si="4"/>
        <v>92.34</v>
      </c>
      <c r="E184" s="42">
        <v>0</v>
      </c>
      <c r="F184" s="36">
        <f t="shared" si="5"/>
        <v>92.34</v>
      </c>
    </row>
    <row r="185" spans="1:6" ht="13.5" customHeight="1">
      <c r="A185" s="32" t="s">
        <v>197</v>
      </c>
      <c r="B185" s="33" t="s">
        <v>208</v>
      </c>
      <c r="C185" s="34">
        <v>2443</v>
      </c>
      <c r="D185" s="50">
        <f t="shared" si="4"/>
        <v>73.28999999999999</v>
      </c>
      <c r="E185" s="42">
        <v>0</v>
      </c>
      <c r="F185" s="36">
        <f t="shared" si="5"/>
        <v>73.28999999999999</v>
      </c>
    </row>
    <row r="186" spans="1:6" ht="13.5" customHeight="1">
      <c r="A186" s="32" t="s">
        <v>197</v>
      </c>
      <c r="B186" s="33" t="s">
        <v>209</v>
      </c>
      <c r="C186" s="34">
        <v>9738</v>
      </c>
      <c r="D186" s="50">
        <f t="shared" si="4"/>
        <v>292.14</v>
      </c>
      <c r="E186" s="42">
        <v>0</v>
      </c>
      <c r="F186" s="36">
        <f t="shared" si="5"/>
        <v>292.14</v>
      </c>
    </row>
    <row r="187" spans="1:6" ht="13.5" customHeight="1">
      <c r="A187" s="32" t="s">
        <v>197</v>
      </c>
      <c r="B187" s="33" t="s">
        <v>210</v>
      </c>
      <c r="C187" s="34">
        <v>5110</v>
      </c>
      <c r="D187" s="50">
        <f t="shared" si="4"/>
        <v>153.29999999999998</v>
      </c>
      <c r="E187" s="42">
        <v>249</v>
      </c>
      <c r="F187" s="36">
        <f t="shared" si="5"/>
        <v>-95.70000000000002</v>
      </c>
    </row>
    <row r="188" spans="1:6" ht="13.5" customHeight="1">
      <c r="A188" s="32" t="s">
        <v>197</v>
      </c>
      <c r="B188" s="33" t="s">
        <v>211</v>
      </c>
      <c r="C188" s="34">
        <v>2645</v>
      </c>
      <c r="D188" s="50">
        <f t="shared" si="4"/>
        <v>79.35</v>
      </c>
      <c r="E188" s="42">
        <v>0</v>
      </c>
      <c r="F188" s="36">
        <f t="shared" si="5"/>
        <v>79.35</v>
      </c>
    </row>
    <row r="189" spans="1:6" ht="13.5" customHeight="1">
      <c r="A189" s="51" t="s">
        <v>16</v>
      </c>
      <c r="B189" s="51"/>
      <c r="C189" s="37">
        <v>73426</v>
      </c>
      <c r="D189" s="52">
        <f t="shared" si="4"/>
        <v>2202.7799999999997</v>
      </c>
      <c r="E189" s="45">
        <f>SUM(E175:E188)</f>
        <v>715</v>
      </c>
      <c r="F189" s="40">
        <f t="shared" si="5"/>
        <v>1487.7799999999997</v>
      </c>
    </row>
    <row r="190" spans="1:6" ht="13.5" customHeight="1">
      <c r="A190" s="32" t="s">
        <v>212</v>
      </c>
      <c r="B190" s="33" t="s">
        <v>213</v>
      </c>
      <c r="C190" s="34">
        <v>2229</v>
      </c>
      <c r="D190" s="50">
        <f t="shared" si="4"/>
        <v>66.87</v>
      </c>
      <c r="E190" s="42">
        <v>114</v>
      </c>
      <c r="F190" s="36">
        <f t="shared" si="5"/>
        <v>-47.129999999999995</v>
      </c>
    </row>
    <row r="191" spans="1:6" ht="13.5" customHeight="1">
      <c r="A191" s="32" t="s">
        <v>212</v>
      </c>
      <c r="B191" s="33" t="s">
        <v>214</v>
      </c>
      <c r="C191" s="34">
        <v>3852</v>
      </c>
      <c r="D191" s="50">
        <f t="shared" si="4"/>
        <v>115.56</v>
      </c>
      <c r="E191" s="42">
        <v>26</v>
      </c>
      <c r="F191" s="36">
        <f t="shared" si="5"/>
        <v>89.56</v>
      </c>
    </row>
    <row r="192" spans="1:6" ht="13.5" customHeight="1">
      <c r="A192" s="32" t="s">
        <v>212</v>
      </c>
      <c r="B192" s="33" t="s">
        <v>215</v>
      </c>
      <c r="C192" s="34">
        <v>2043</v>
      </c>
      <c r="D192" s="50">
        <f t="shared" si="4"/>
        <v>61.29</v>
      </c>
      <c r="E192" s="42">
        <v>0</v>
      </c>
      <c r="F192" s="36">
        <f t="shared" si="5"/>
        <v>61.29</v>
      </c>
    </row>
    <row r="193" spans="1:6" ht="13.5" customHeight="1">
      <c r="A193" s="32" t="s">
        <v>212</v>
      </c>
      <c r="B193" s="33" t="s">
        <v>216</v>
      </c>
      <c r="C193" s="34">
        <v>6544</v>
      </c>
      <c r="D193" s="50">
        <f t="shared" si="4"/>
        <v>196.32</v>
      </c>
      <c r="E193" s="42">
        <v>0</v>
      </c>
      <c r="F193" s="36">
        <f t="shared" si="5"/>
        <v>196.32</v>
      </c>
    </row>
    <row r="194" spans="1:6" ht="13.5" customHeight="1">
      <c r="A194" s="32" t="s">
        <v>212</v>
      </c>
      <c r="B194" s="33" t="s">
        <v>217</v>
      </c>
      <c r="C194" s="34">
        <v>9522</v>
      </c>
      <c r="D194" s="50">
        <f t="shared" si="4"/>
        <v>285.65999999999997</v>
      </c>
      <c r="E194" s="42">
        <v>23</v>
      </c>
      <c r="F194" s="36">
        <f t="shared" si="5"/>
        <v>262.65999999999997</v>
      </c>
    </row>
    <row r="195" spans="1:6" ht="13.5" customHeight="1">
      <c r="A195" s="32" t="s">
        <v>212</v>
      </c>
      <c r="B195" s="33" t="s">
        <v>218</v>
      </c>
      <c r="C195" s="34">
        <v>7369</v>
      </c>
      <c r="D195" s="50">
        <f t="shared" si="4"/>
        <v>221.07</v>
      </c>
      <c r="E195" s="42">
        <v>406</v>
      </c>
      <c r="F195" s="36">
        <f t="shared" si="5"/>
        <v>-184.93</v>
      </c>
    </row>
    <row r="196" spans="1:6" ht="13.5" customHeight="1">
      <c r="A196" s="32" t="s">
        <v>212</v>
      </c>
      <c r="B196" s="33" t="s">
        <v>219</v>
      </c>
      <c r="C196" s="34">
        <v>3791</v>
      </c>
      <c r="D196" s="50">
        <f t="shared" si="4"/>
        <v>113.72999999999999</v>
      </c>
      <c r="E196" s="42">
        <v>0</v>
      </c>
      <c r="F196" s="36">
        <f t="shared" si="5"/>
        <v>113.72999999999999</v>
      </c>
    </row>
    <row r="197" spans="1:6" ht="13.5" customHeight="1">
      <c r="A197" s="32" t="s">
        <v>212</v>
      </c>
      <c r="B197" s="33" t="s">
        <v>220</v>
      </c>
      <c r="C197" s="34">
        <v>2461</v>
      </c>
      <c r="D197" s="50">
        <f t="shared" si="4"/>
        <v>73.83</v>
      </c>
      <c r="E197" s="42">
        <v>35</v>
      </c>
      <c r="F197" s="36">
        <f t="shared" si="5"/>
        <v>38.83</v>
      </c>
    </row>
    <row r="198" spans="1:6" ht="13.5" customHeight="1">
      <c r="A198" s="32" t="s">
        <v>212</v>
      </c>
      <c r="B198" s="33" t="s">
        <v>221</v>
      </c>
      <c r="C198" s="34">
        <v>8458</v>
      </c>
      <c r="D198" s="50">
        <f t="shared" si="4"/>
        <v>253.73999999999998</v>
      </c>
      <c r="E198" s="42">
        <v>0</v>
      </c>
      <c r="F198" s="36">
        <f t="shared" si="5"/>
        <v>253.73999999999998</v>
      </c>
    </row>
    <row r="199" spans="1:6" ht="13.5" customHeight="1">
      <c r="A199" s="32" t="s">
        <v>212</v>
      </c>
      <c r="B199" s="33" t="s">
        <v>222</v>
      </c>
      <c r="C199" s="34">
        <v>6346</v>
      </c>
      <c r="D199" s="50">
        <f t="shared" si="4"/>
        <v>190.38</v>
      </c>
      <c r="E199" s="42">
        <v>51</v>
      </c>
      <c r="F199" s="36">
        <f t="shared" si="5"/>
        <v>139.38</v>
      </c>
    </row>
    <row r="200" spans="1:6" ht="13.5" customHeight="1">
      <c r="A200" s="32" t="s">
        <v>212</v>
      </c>
      <c r="B200" s="33" t="s">
        <v>223</v>
      </c>
      <c r="C200" s="34">
        <v>69522</v>
      </c>
      <c r="D200" s="50">
        <f t="shared" si="4"/>
        <v>2085.66</v>
      </c>
      <c r="E200" s="42">
        <v>0</v>
      </c>
      <c r="F200" s="36">
        <f t="shared" si="5"/>
        <v>2085.66</v>
      </c>
    </row>
    <row r="201" spans="1:6" ht="13.5" customHeight="1">
      <c r="A201" s="32" t="s">
        <v>212</v>
      </c>
      <c r="B201" s="33" t="s">
        <v>224</v>
      </c>
      <c r="C201" s="34">
        <v>2157</v>
      </c>
      <c r="D201" s="50">
        <f t="shared" si="4"/>
        <v>64.71</v>
      </c>
      <c r="E201" s="42">
        <v>0</v>
      </c>
      <c r="F201" s="36">
        <f t="shared" si="5"/>
        <v>64.71</v>
      </c>
    </row>
    <row r="202" spans="1:6" ht="13.5" customHeight="1">
      <c r="A202" s="32" t="s">
        <v>212</v>
      </c>
      <c r="B202" s="33" t="s">
        <v>225</v>
      </c>
      <c r="C202" s="34">
        <v>7064</v>
      </c>
      <c r="D202" s="50">
        <f t="shared" si="4"/>
        <v>211.92</v>
      </c>
      <c r="E202" s="42">
        <v>0</v>
      </c>
      <c r="F202" s="36">
        <f t="shared" si="5"/>
        <v>211.92</v>
      </c>
    </row>
    <row r="203" spans="1:6" ht="13.5" customHeight="1">
      <c r="A203" s="32" t="s">
        <v>212</v>
      </c>
      <c r="B203" s="33" t="s">
        <v>226</v>
      </c>
      <c r="C203" s="34">
        <v>3361</v>
      </c>
      <c r="D203" s="50">
        <f aca="true" t="shared" si="6" ref="D203:D266">C203*0.03</f>
        <v>100.83</v>
      </c>
      <c r="E203" s="42">
        <v>0</v>
      </c>
      <c r="F203" s="36">
        <f aca="true" t="shared" si="7" ref="F203:F266">D203-E203</f>
        <v>100.83</v>
      </c>
    </row>
    <row r="204" spans="1:6" ht="13.5" customHeight="1">
      <c r="A204" s="32" t="s">
        <v>212</v>
      </c>
      <c r="B204" s="33" t="s">
        <v>227</v>
      </c>
      <c r="C204" s="34">
        <v>3211</v>
      </c>
      <c r="D204" s="50">
        <f t="shared" si="6"/>
        <v>96.33</v>
      </c>
      <c r="E204" s="42">
        <v>0</v>
      </c>
      <c r="F204" s="36">
        <f t="shared" si="7"/>
        <v>96.33</v>
      </c>
    </row>
    <row r="205" spans="1:6" ht="13.5" customHeight="1">
      <c r="A205" s="32" t="s">
        <v>212</v>
      </c>
      <c r="B205" s="33" t="s">
        <v>228</v>
      </c>
      <c r="C205" s="34">
        <v>2060</v>
      </c>
      <c r="D205" s="50">
        <f t="shared" si="6"/>
        <v>61.8</v>
      </c>
      <c r="E205" s="42">
        <v>97</v>
      </c>
      <c r="F205" s="36">
        <f t="shared" si="7"/>
        <v>-35.2</v>
      </c>
    </row>
    <row r="206" spans="1:6" ht="13.5" customHeight="1">
      <c r="A206" s="32" t="s">
        <v>212</v>
      </c>
      <c r="B206" s="33" t="s">
        <v>229</v>
      </c>
      <c r="C206" s="34">
        <v>5130</v>
      </c>
      <c r="D206" s="50">
        <f t="shared" si="6"/>
        <v>153.9</v>
      </c>
      <c r="E206" s="42">
        <v>15</v>
      </c>
      <c r="F206" s="36">
        <f t="shared" si="7"/>
        <v>138.9</v>
      </c>
    </row>
    <row r="207" spans="1:6" ht="13.5" customHeight="1">
      <c r="A207" s="32" t="s">
        <v>212</v>
      </c>
      <c r="B207" s="33" t="s">
        <v>230</v>
      </c>
      <c r="C207" s="34">
        <v>3095</v>
      </c>
      <c r="D207" s="50">
        <f t="shared" si="6"/>
        <v>92.85</v>
      </c>
      <c r="E207" s="42">
        <v>0</v>
      </c>
      <c r="F207" s="36">
        <f t="shared" si="7"/>
        <v>92.85</v>
      </c>
    </row>
    <row r="208" spans="1:6" ht="13.5" customHeight="1">
      <c r="A208" s="32" t="s">
        <v>212</v>
      </c>
      <c r="B208" s="33" t="s">
        <v>231</v>
      </c>
      <c r="C208" s="34">
        <v>2059</v>
      </c>
      <c r="D208" s="50">
        <f t="shared" si="6"/>
        <v>61.769999999999996</v>
      </c>
      <c r="E208" s="42">
        <v>28</v>
      </c>
      <c r="F208" s="36">
        <f t="shared" si="7"/>
        <v>33.769999999999996</v>
      </c>
    </row>
    <row r="209" spans="1:6" ht="13.5" customHeight="1">
      <c r="A209" s="32" t="s">
        <v>212</v>
      </c>
      <c r="B209" s="33" t="s">
        <v>232</v>
      </c>
      <c r="C209" s="34">
        <v>1773</v>
      </c>
      <c r="D209" s="50">
        <f t="shared" si="6"/>
        <v>53.19</v>
      </c>
      <c r="E209" s="42">
        <v>0</v>
      </c>
      <c r="F209" s="36">
        <f t="shared" si="7"/>
        <v>53.19</v>
      </c>
    </row>
    <row r="210" spans="1:6" ht="13.5" customHeight="1">
      <c r="A210" s="32" t="s">
        <v>212</v>
      </c>
      <c r="B210" s="33" t="s">
        <v>233</v>
      </c>
      <c r="C210" s="34">
        <v>6270</v>
      </c>
      <c r="D210" s="50">
        <f t="shared" si="6"/>
        <v>188.1</v>
      </c>
      <c r="E210" s="42">
        <v>94</v>
      </c>
      <c r="F210" s="36">
        <f t="shared" si="7"/>
        <v>94.1</v>
      </c>
    </row>
    <row r="211" spans="1:6" ht="13.5" customHeight="1">
      <c r="A211" s="32" t="s">
        <v>212</v>
      </c>
      <c r="B211" s="33" t="s">
        <v>234</v>
      </c>
      <c r="C211" s="34">
        <v>7965</v>
      </c>
      <c r="D211" s="50">
        <f t="shared" si="6"/>
        <v>238.95</v>
      </c>
      <c r="E211" s="42">
        <v>52</v>
      </c>
      <c r="F211" s="36">
        <f t="shared" si="7"/>
        <v>186.95</v>
      </c>
    </row>
    <row r="212" spans="1:6" ht="13.5" customHeight="1">
      <c r="A212" s="51" t="s">
        <v>17</v>
      </c>
      <c r="B212" s="51"/>
      <c r="C212" s="37">
        <v>166282</v>
      </c>
      <c r="D212" s="52">
        <f t="shared" si="6"/>
        <v>4988.46</v>
      </c>
      <c r="E212" s="45">
        <f>SUM(E190:E211)</f>
        <v>941</v>
      </c>
      <c r="F212" s="40">
        <f t="shared" si="7"/>
        <v>4047.46</v>
      </c>
    </row>
    <row r="213" spans="1:6" ht="13.5" customHeight="1">
      <c r="A213" s="32" t="s">
        <v>235</v>
      </c>
      <c r="B213" s="33" t="s">
        <v>236</v>
      </c>
      <c r="C213" s="34">
        <v>3159</v>
      </c>
      <c r="D213" s="50">
        <f t="shared" si="6"/>
        <v>94.77</v>
      </c>
      <c r="E213" s="42">
        <v>19</v>
      </c>
      <c r="F213" s="36">
        <f t="shared" si="7"/>
        <v>75.77</v>
      </c>
    </row>
    <row r="214" spans="1:6" ht="13.5" customHeight="1">
      <c r="A214" s="32" t="s">
        <v>235</v>
      </c>
      <c r="B214" s="33" t="s">
        <v>237</v>
      </c>
      <c r="C214" s="34">
        <v>1789</v>
      </c>
      <c r="D214" s="50">
        <f t="shared" si="6"/>
        <v>53.669999999999995</v>
      </c>
      <c r="E214" s="42">
        <v>47</v>
      </c>
      <c r="F214" s="36">
        <f t="shared" si="7"/>
        <v>6.669999999999995</v>
      </c>
    </row>
    <row r="215" spans="1:6" ht="13.5" customHeight="1">
      <c r="A215" s="32" t="s">
        <v>235</v>
      </c>
      <c r="B215" s="33" t="s">
        <v>238</v>
      </c>
      <c r="C215" s="34">
        <v>5347</v>
      </c>
      <c r="D215" s="50">
        <f t="shared" si="6"/>
        <v>160.41</v>
      </c>
      <c r="E215" s="42">
        <v>27</v>
      </c>
      <c r="F215" s="36">
        <f t="shared" si="7"/>
        <v>133.41</v>
      </c>
    </row>
    <row r="216" spans="1:6" ht="13.5" customHeight="1">
      <c r="A216" s="32" t="s">
        <v>235</v>
      </c>
      <c r="B216" s="33" t="s">
        <v>239</v>
      </c>
      <c r="C216" s="34">
        <v>8712</v>
      </c>
      <c r="D216" s="50">
        <f t="shared" si="6"/>
        <v>261.36</v>
      </c>
      <c r="E216" s="42">
        <v>9</v>
      </c>
      <c r="F216" s="36">
        <f t="shared" si="7"/>
        <v>252.36</v>
      </c>
    </row>
    <row r="217" spans="1:6" ht="13.5" customHeight="1">
      <c r="A217" s="32" t="s">
        <v>235</v>
      </c>
      <c r="B217" s="33" t="s">
        <v>240</v>
      </c>
      <c r="C217" s="34">
        <v>6914</v>
      </c>
      <c r="D217" s="50">
        <f t="shared" si="6"/>
        <v>207.42</v>
      </c>
      <c r="E217" s="42">
        <v>108</v>
      </c>
      <c r="F217" s="36">
        <f t="shared" si="7"/>
        <v>99.41999999999999</v>
      </c>
    </row>
    <row r="218" spans="1:6" ht="13.5" customHeight="1">
      <c r="A218" s="32" t="s">
        <v>235</v>
      </c>
      <c r="B218" s="33" t="s">
        <v>241</v>
      </c>
      <c r="C218" s="34">
        <v>21071</v>
      </c>
      <c r="D218" s="50">
        <f t="shared" si="6"/>
        <v>632.13</v>
      </c>
      <c r="E218" s="42">
        <v>132</v>
      </c>
      <c r="F218" s="36">
        <f t="shared" si="7"/>
        <v>500.13</v>
      </c>
    </row>
    <row r="219" spans="1:6" ht="13.5" customHeight="1">
      <c r="A219" s="32" t="s">
        <v>235</v>
      </c>
      <c r="B219" s="33" t="s">
        <v>242</v>
      </c>
      <c r="C219" s="34">
        <v>6169</v>
      </c>
      <c r="D219" s="50">
        <f t="shared" si="6"/>
        <v>185.07</v>
      </c>
      <c r="E219" s="42">
        <v>0</v>
      </c>
      <c r="F219" s="36">
        <f t="shared" si="7"/>
        <v>185.07</v>
      </c>
    </row>
    <row r="220" spans="1:6" ht="13.5" customHeight="1">
      <c r="A220" s="32" t="s">
        <v>235</v>
      </c>
      <c r="B220" s="33" t="s">
        <v>243</v>
      </c>
      <c r="C220" s="34">
        <v>6805</v>
      </c>
      <c r="D220" s="50">
        <f t="shared" si="6"/>
        <v>204.15</v>
      </c>
      <c r="E220" s="42">
        <v>60</v>
      </c>
      <c r="F220" s="36">
        <f t="shared" si="7"/>
        <v>144.15</v>
      </c>
    </row>
    <row r="221" spans="1:6" ht="13.5" customHeight="1">
      <c r="A221" s="32" t="s">
        <v>235</v>
      </c>
      <c r="B221" s="33" t="s">
        <v>244</v>
      </c>
      <c r="C221" s="34">
        <v>5422</v>
      </c>
      <c r="D221" s="50">
        <f t="shared" si="6"/>
        <v>162.66</v>
      </c>
      <c r="E221" s="42">
        <v>0</v>
      </c>
      <c r="F221" s="36">
        <f t="shared" si="7"/>
        <v>162.66</v>
      </c>
    </row>
    <row r="222" spans="1:6" ht="13.5" customHeight="1">
      <c r="A222" s="32" t="s">
        <v>235</v>
      </c>
      <c r="B222" s="33" t="s">
        <v>245</v>
      </c>
      <c r="C222" s="34">
        <v>2953</v>
      </c>
      <c r="D222" s="50">
        <f t="shared" si="6"/>
        <v>88.59</v>
      </c>
      <c r="E222" s="42">
        <v>0</v>
      </c>
      <c r="F222" s="36">
        <f t="shared" si="7"/>
        <v>88.59</v>
      </c>
    </row>
    <row r="223" spans="1:6" ht="13.5" customHeight="1">
      <c r="A223" s="32" t="s">
        <v>235</v>
      </c>
      <c r="B223" s="33" t="s">
        <v>246</v>
      </c>
      <c r="C223" s="34">
        <v>5842</v>
      </c>
      <c r="D223" s="50">
        <f t="shared" si="6"/>
        <v>175.26</v>
      </c>
      <c r="E223" s="42">
        <v>0</v>
      </c>
      <c r="F223" s="36">
        <f t="shared" si="7"/>
        <v>175.26</v>
      </c>
    </row>
    <row r="224" spans="1:6" ht="13.5" customHeight="1">
      <c r="A224" s="32" t="s">
        <v>235</v>
      </c>
      <c r="B224" s="33" t="s">
        <v>247</v>
      </c>
      <c r="C224" s="34">
        <v>2925</v>
      </c>
      <c r="D224" s="50">
        <f t="shared" si="6"/>
        <v>87.75</v>
      </c>
      <c r="E224" s="42">
        <v>107</v>
      </c>
      <c r="F224" s="36">
        <f t="shared" si="7"/>
        <v>-19.25</v>
      </c>
    </row>
    <row r="225" spans="1:6" ht="13.5" customHeight="1">
      <c r="A225" s="51" t="s">
        <v>18</v>
      </c>
      <c r="B225" s="51"/>
      <c r="C225" s="37">
        <v>77108</v>
      </c>
      <c r="D225" s="52">
        <f t="shared" si="6"/>
        <v>2313.24</v>
      </c>
      <c r="E225" s="45">
        <f>SUM(E213:E224)</f>
        <v>509</v>
      </c>
      <c r="F225" s="40">
        <f t="shared" si="7"/>
        <v>1804.2399999999998</v>
      </c>
    </row>
    <row r="226" spans="1:6" ht="13.5" customHeight="1">
      <c r="A226" s="32" t="s">
        <v>19</v>
      </c>
      <c r="B226" s="33" t="s">
        <v>248</v>
      </c>
      <c r="C226" s="34">
        <v>3116</v>
      </c>
      <c r="D226" s="50">
        <f t="shared" si="6"/>
        <v>93.47999999999999</v>
      </c>
      <c r="E226" s="42">
        <v>175</v>
      </c>
      <c r="F226" s="36">
        <f t="shared" si="7"/>
        <v>-81.52000000000001</v>
      </c>
    </row>
    <row r="227" spans="1:6" ht="13.5" customHeight="1">
      <c r="A227" s="32" t="s">
        <v>19</v>
      </c>
      <c r="B227" s="33" t="s">
        <v>249</v>
      </c>
      <c r="C227" s="34">
        <v>3849</v>
      </c>
      <c r="D227" s="50">
        <f t="shared" si="6"/>
        <v>115.47</v>
      </c>
      <c r="E227" s="42">
        <v>60</v>
      </c>
      <c r="F227" s="36">
        <f t="shared" si="7"/>
        <v>55.47</v>
      </c>
    </row>
    <row r="228" spans="1:6" ht="13.5" customHeight="1">
      <c r="A228" s="32" t="s">
        <v>19</v>
      </c>
      <c r="B228" s="33" t="s">
        <v>250</v>
      </c>
      <c r="C228" s="34">
        <v>8108</v>
      </c>
      <c r="D228" s="50">
        <f t="shared" si="6"/>
        <v>243.23999999999998</v>
      </c>
      <c r="E228" s="42">
        <v>301</v>
      </c>
      <c r="F228" s="36">
        <f t="shared" si="7"/>
        <v>-57.76000000000002</v>
      </c>
    </row>
    <row r="229" spans="1:6" ht="13.5" customHeight="1">
      <c r="A229" s="32" t="s">
        <v>19</v>
      </c>
      <c r="B229" s="33" t="s">
        <v>251</v>
      </c>
      <c r="C229" s="34">
        <v>25311</v>
      </c>
      <c r="D229" s="50">
        <f t="shared" si="6"/>
        <v>759.3299999999999</v>
      </c>
      <c r="E229" s="42">
        <v>139</v>
      </c>
      <c r="F229" s="36">
        <f t="shared" si="7"/>
        <v>620.3299999999999</v>
      </c>
    </row>
    <row r="230" spans="1:6" ht="13.5" customHeight="1">
      <c r="A230" s="32" t="s">
        <v>19</v>
      </c>
      <c r="B230" s="33" t="s">
        <v>252</v>
      </c>
      <c r="C230" s="34">
        <v>6660</v>
      </c>
      <c r="D230" s="50">
        <f t="shared" si="6"/>
        <v>199.79999999999998</v>
      </c>
      <c r="E230" s="42">
        <v>408</v>
      </c>
      <c r="F230" s="36">
        <f t="shared" si="7"/>
        <v>-208.20000000000002</v>
      </c>
    </row>
    <row r="231" spans="1:6" ht="13.5" customHeight="1">
      <c r="A231" s="32" t="s">
        <v>19</v>
      </c>
      <c r="B231" s="33" t="s">
        <v>253</v>
      </c>
      <c r="C231" s="34">
        <v>8493</v>
      </c>
      <c r="D231" s="50">
        <f t="shared" si="6"/>
        <v>254.79</v>
      </c>
      <c r="E231" s="42">
        <v>362</v>
      </c>
      <c r="F231" s="36">
        <f t="shared" si="7"/>
        <v>-107.21000000000001</v>
      </c>
    </row>
    <row r="232" spans="1:6" ht="13.5" customHeight="1">
      <c r="A232" s="32" t="s">
        <v>19</v>
      </c>
      <c r="B232" s="33" t="s">
        <v>254</v>
      </c>
      <c r="C232" s="34">
        <v>5034</v>
      </c>
      <c r="D232" s="50">
        <f t="shared" si="6"/>
        <v>151.01999999999998</v>
      </c>
      <c r="E232" s="42">
        <v>0</v>
      </c>
      <c r="F232" s="36">
        <f t="shared" si="7"/>
        <v>151.01999999999998</v>
      </c>
    </row>
    <row r="233" spans="1:6" ht="13.5" customHeight="1">
      <c r="A233" s="32" t="s">
        <v>19</v>
      </c>
      <c r="B233" s="33" t="s">
        <v>255</v>
      </c>
      <c r="C233" s="34">
        <v>10621</v>
      </c>
      <c r="D233" s="50">
        <f t="shared" si="6"/>
        <v>318.63</v>
      </c>
      <c r="E233" s="42">
        <v>14</v>
      </c>
      <c r="F233" s="36">
        <f t="shared" si="7"/>
        <v>304.63</v>
      </c>
    </row>
    <row r="234" spans="1:6" ht="13.5" customHeight="1">
      <c r="A234" s="32" t="s">
        <v>19</v>
      </c>
      <c r="B234" s="33" t="s">
        <v>256</v>
      </c>
      <c r="C234" s="34">
        <v>4478</v>
      </c>
      <c r="D234" s="50">
        <f t="shared" si="6"/>
        <v>134.34</v>
      </c>
      <c r="E234" s="42">
        <v>215</v>
      </c>
      <c r="F234" s="36">
        <f t="shared" si="7"/>
        <v>-80.66</v>
      </c>
    </row>
    <row r="235" spans="1:6" ht="13.5" customHeight="1">
      <c r="A235" s="32" t="s">
        <v>19</v>
      </c>
      <c r="B235" s="33" t="s">
        <v>257</v>
      </c>
      <c r="C235" s="34">
        <v>7514</v>
      </c>
      <c r="D235" s="50">
        <f t="shared" si="6"/>
        <v>225.42</v>
      </c>
      <c r="E235" s="42">
        <v>0</v>
      </c>
      <c r="F235" s="36">
        <f t="shared" si="7"/>
        <v>225.42</v>
      </c>
    </row>
    <row r="236" spans="1:6" ht="13.5" customHeight="1">
      <c r="A236" s="32" t="s">
        <v>19</v>
      </c>
      <c r="B236" s="33" t="s">
        <v>258</v>
      </c>
      <c r="C236" s="34">
        <v>3242</v>
      </c>
      <c r="D236" s="50">
        <f t="shared" si="6"/>
        <v>97.25999999999999</v>
      </c>
      <c r="E236" s="42">
        <v>23</v>
      </c>
      <c r="F236" s="36">
        <f t="shared" si="7"/>
        <v>74.25999999999999</v>
      </c>
    </row>
    <row r="237" spans="1:6" ht="13.5" customHeight="1">
      <c r="A237" s="32" t="s">
        <v>19</v>
      </c>
      <c r="B237" s="33" t="s">
        <v>259</v>
      </c>
      <c r="C237" s="34">
        <v>3343</v>
      </c>
      <c r="D237" s="50">
        <f t="shared" si="6"/>
        <v>100.28999999999999</v>
      </c>
      <c r="E237" s="42">
        <v>193</v>
      </c>
      <c r="F237" s="36">
        <f t="shared" si="7"/>
        <v>-92.71000000000001</v>
      </c>
    </row>
    <row r="238" spans="1:6" ht="13.5" customHeight="1">
      <c r="A238" s="32" t="s">
        <v>19</v>
      </c>
      <c r="B238" s="33" t="s">
        <v>260</v>
      </c>
      <c r="C238" s="34">
        <v>3982</v>
      </c>
      <c r="D238" s="50">
        <f t="shared" si="6"/>
        <v>119.46</v>
      </c>
      <c r="E238" s="42">
        <v>339</v>
      </c>
      <c r="F238" s="36">
        <f t="shared" si="7"/>
        <v>-219.54000000000002</v>
      </c>
    </row>
    <row r="239" spans="1:6" ht="13.5" customHeight="1">
      <c r="A239" s="32" t="s">
        <v>19</v>
      </c>
      <c r="B239" s="33" t="s">
        <v>261</v>
      </c>
      <c r="C239" s="34">
        <v>4299</v>
      </c>
      <c r="D239" s="50">
        <f t="shared" si="6"/>
        <v>128.97</v>
      </c>
      <c r="E239" s="42">
        <v>277</v>
      </c>
      <c r="F239" s="36">
        <f t="shared" si="7"/>
        <v>-148.03</v>
      </c>
    </row>
    <row r="240" spans="1:6" ht="13.5" customHeight="1">
      <c r="A240" s="32" t="s">
        <v>19</v>
      </c>
      <c r="B240" s="33" t="s">
        <v>262</v>
      </c>
      <c r="C240" s="34">
        <v>4016</v>
      </c>
      <c r="D240" s="50">
        <f t="shared" si="6"/>
        <v>120.47999999999999</v>
      </c>
      <c r="E240" s="42">
        <v>21</v>
      </c>
      <c r="F240" s="36">
        <f t="shared" si="7"/>
        <v>99.47999999999999</v>
      </c>
    </row>
    <row r="241" spans="1:6" ht="13.5" customHeight="1">
      <c r="A241" s="32" t="s">
        <v>19</v>
      </c>
      <c r="B241" s="33" t="s">
        <v>263</v>
      </c>
      <c r="C241" s="34">
        <v>4584</v>
      </c>
      <c r="D241" s="50">
        <f t="shared" si="6"/>
        <v>137.51999999999998</v>
      </c>
      <c r="E241" s="42">
        <v>173</v>
      </c>
      <c r="F241" s="36">
        <f t="shared" si="7"/>
        <v>-35.48000000000002</v>
      </c>
    </row>
    <row r="242" spans="1:6" ht="13.5" customHeight="1">
      <c r="A242" s="32" t="s">
        <v>19</v>
      </c>
      <c r="B242" s="33" t="s">
        <v>264</v>
      </c>
      <c r="C242" s="34">
        <v>4654</v>
      </c>
      <c r="D242" s="50">
        <f t="shared" si="6"/>
        <v>139.62</v>
      </c>
      <c r="E242" s="42">
        <v>232</v>
      </c>
      <c r="F242" s="36">
        <f t="shared" si="7"/>
        <v>-92.38</v>
      </c>
    </row>
    <row r="243" spans="1:6" ht="13.5" customHeight="1">
      <c r="A243" s="32" t="s">
        <v>19</v>
      </c>
      <c r="B243" s="33" t="s">
        <v>265</v>
      </c>
      <c r="C243" s="34">
        <v>3194</v>
      </c>
      <c r="D243" s="50">
        <f t="shared" si="6"/>
        <v>95.82</v>
      </c>
      <c r="E243" s="42">
        <v>120</v>
      </c>
      <c r="F243" s="36">
        <f t="shared" si="7"/>
        <v>-24.180000000000007</v>
      </c>
    </row>
    <row r="244" spans="1:6" ht="13.5" customHeight="1">
      <c r="A244" s="32" t="s">
        <v>19</v>
      </c>
      <c r="B244" s="33" t="s">
        <v>266</v>
      </c>
      <c r="C244" s="34">
        <v>4213</v>
      </c>
      <c r="D244" s="50">
        <f t="shared" si="6"/>
        <v>126.39</v>
      </c>
      <c r="E244" s="42">
        <v>0</v>
      </c>
      <c r="F244" s="36">
        <f t="shared" si="7"/>
        <v>126.39</v>
      </c>
    </row>
    <row r="245" spans="1:6" ht="13.5" customHeight="1">
      <c r="A245" s="51" t="s">
        <v>19</v>
      </c>
      <c r="B245" s="51"/>
      <c r="C245" s="37">
        <v>118711</v>
      </c>
      <c r="D245" s="52">
        <f t="shared" si="6"/>
        <v>3561.33</v>
      </c>
      <c r="E245" s="43">
        <f>SUM(E226:E244)</f>
        <v>3052</v>
      </c>
      <c r="F245" s="40">
        <f t="shared" si="7"/>
        <v>509.3299999999999</v>
      </c>
    </row>
    <row r="246" spans="1:6" ht="13.5" customHeight="1">
      <c r="A246" s="32" t="s">
        <v>20</v>
      </c>
      <c r="B246" s="33" t="s">
        <v>267</v>
      </c>
      <c r="C246" s="34">
        <v>1595</v>
      </c>
      <c r="D246" s="50">
        <f t="shared" si="6"/>
        <v>47.85</v>
      </c>
      <c r="E246" s="42">
        <v>19</v>
      </c>
      <c r="F246" s="36">
        <f t="shared" si="7"/>
        <v>28.85</v>
      </c>
    </row>
    <row r="247" spans="1:6" ht="13.5" customHeight="1">
      <c r="A247" s="32" t="s">
        <v>20</v>
      </c>
      <c r="B247" s="33" t="s">
        <v>268</v>
      </c>
      <c r="C247" s="34">
        <v>2300</v>
      </c>
      <c r="D247" s="50">
        <f t="shared" si="6"/>
        <v>69</v>
      </c>
      <c r="E247" s="42">
        <v>20</v>
      </c>
      <c r="F247" s="36">
        <f t="shared" si="7"/>
        <v>49</v>
      </c>
    </row>
    <row r="248" spans="1:6" ht="13.5" customHeight="1">
      <c r="A248" s="32" t="s">
        <v>20</v>
      </c>
      <c r="B248" s="33" t="s">
        <v>269</v>
      </c>
      <c r="C248" s="34">
        <v>1869</v>
      </c>
      <c r="D248" s="50">
        <f t="shared" si="6"/>
        <v>56.07</v>
      </c>
      <c r="E248" s="42">
        <v>49</v>
      </c>
      <c r="F248" s="36">
        <f t="shared" si="7"/>
        <v>7.07</v>
      </c>
    </row>
    <row r="249" spans="1:6" ht="13.5" customHeight="1">
      <c r="A249" s="32" t="s">
        <v>20</v>
      </c>
      <c r="B249" s="33" t="s">
        <v>270</v>
      </c>
      <c r="C249" s="34">
        <v>4899</v>
      </c>
      <c r="D249" s="50">
        <f t="shared" si="6"/>
        <v>146.97</v>
      </c>
      <c r="E249" s="42">
        <v>58</v>
      </c>
      <c r="F249" s="36">
        <f t="shared" si="7"/>
        <v>88.97</v>
      </c>
    </row>
    <row r="250" spans="1:6" ht="13.5" customHeight="1">
      <c r="A250" s="32" t="s">
        <v>20</v>
      </c>
      <c r="B250" s="33" t="s">
        <v>271</v>
      </c>
      <c r="C250" s="34">
        <v>4381</v>
      </c>
      <c r="D250" s="50">
        <f t="shared" si="6"/>
        <v>131.43</v>
      </c>
      <c r="E250" s="42">
        <v>199</v>
      </c>
      <c r="F250" s="36">
        <f t="shared" si="7"/>
        <v>-67.57</v>
      </c>
    </row>
    <row r="251" spans="1:6" ht="13.5" customHeight="1">
      <c r="A251" s="32" t="s">
        <v>20</v>
      </c>
      <c r="B251" s="33" t="s">
        <v>272</v>
      </c>
      <c r="C251" s="34">
        <v>1605</v>
      </c>
      <c r="D251" s="50">
        <f t="shared" si="6"/>
        <v>48.15</v>
      </c>
      <c r="E251" s="42">
        <v>6</v>
      </c>
      <c r="F251" s="36">
        <f t="shared" si="7"/>
        <v>42.15</v>
      </c>
    </row>
    <row r="252" spans="1:6" ht="13.5" customHeight="1">
      <c r="A252" s="32" t="s">
        <v>20</v>
      </c>
      <c r="B252" s="33" t="s">
        <v>273</v>
      </c>
      <c r="C252" s="34">
        <v>3695</v>
      </c>
      <c r="D252" s="50">
        <f t="shared" si="6"/>
        <v>110.85</v>
      </c>
      <c r="E252" s="42">
        <v>0</v>
      </c>
      <c r="F252" s="36">
        <f t="shared" si="7"/>
        <v>110.85</v>
      </c>
    </row>
    <row r="253" spans="1:6" ht="13.5" customHeight="1">
      <c r="A253" s="32" t="s">
        <v>20</v>
      </c>
      <c r="B253" s="33" t="s">
        <v>274</v>
      </c>
      <c r="C253" s="34">
        <v>6032</v>
      </c>
      <c r="D253" s="50">
        <f t="shared" si="6"/>
        <v>180.95999999999998</v>
      </c>
      <c r="E253" s="42">
        <v>51</v>
      </c>
      <c r="F253" s="36">
        <f t="shared" si="7"/>
        <v>129.95999999999998</v>
      </c>
    </row>
    <row r="254" spans="1:6" ht="13.5" customHeight="1">
      <c r="A254" s="32" t="s">
        <v>20</v>
      </c>
      <c r="B254" s="33" t="s">
        <v>275</v>
      </c>
      <c r="C254" s="34">
        <v>14563</v>
      </c>
      <c r="D254" s="50">
        <f t="shared" si="6"/>
        <v>436.89</v>
      </c>
      <c r="E254" s="42">
        <v>205</v>
      </c>
      <c r="F254" s="36">
        <f t="shared" si="7"/>
        <v>231.89</v>
      </c>
    </row>
    <row r="255" spans="1:6" ht="13.5" customHeight="1">
      <c r="A255" s="32" t="s">
        <v>20</v>
      </c>
      <c r="B255" s="33" t="s">
        <v>276</v>
      </c>
      <c r="C255" s="34">
        <v>2292</v>
      </c>
      <c r="D255" s="50">
        <f t="shared" si="6"/>
        <v>68.75999999999999</v>
      </c>
      <c r="E255" s="42">
        <v>2</v>
      </c>
      <c r="F255" s="36">
        <f t="shared" si="7"/>
        <v>66.75999999999999</v>
      </c>
    </row>
    <row r="256" spans="1:6" ht="13.5" customHeight="1">
      <c r="A256" s="32" t="s">
        <v>20</v>
      </c>
      <c r="B256" s="33" t="s">
        <v>277</v>
      </c>
      <c r="C256" s="34">
        <v>3453</v>
      </c>
      <c r="D256" s="50">
        <f t="shared" si="6"/>
        <v>103.58999999999999</v>
      </c>
      <c r="E256" s="42">
        <v>49</v>
      </c>
      <c r="F256" s="36">
        <f t="shared" si="7"/>
        <v>54.58999999999999</v>
      </c>
    </row>
    <row r="257" spans="1:6" ht="13.5" customHeight="1">
      <c r="A257" s="32" t="s">
        <v>20</v>
      </c>
      <c r="B257" s="33" t="s">
        <v>278</v>
      </c>
      <c r="C257" s="34">
        <v>4344</v>
      </c>
      <c r="D257" s="50">
        <f t="shared" si="6"/>
        <v>130.32</v>
      </c>
      <c r="E257" s="42">
        <v>123</v>
      </c>
      <c r="F257" s="36">
        <f t="shared" si="7"/>
        <v>7.319999999999993</v>
      </c>
    </row>
    <row r="258" spans="1:6" ht="13.5" customHeight="1">
      <c r="A258" s="32" t="s">
        <v>20</v>
      </c>
      <c r="B258" s="33" t="s">
        <v>279</v>
      </c>
      <c r="C258" s="34">
        <v>5018</v>
      </c>
      <c r="D258" s="50">
        <f t="shared" si="6"/>
        <v>150.54</v>
      </c>
      <c r="E258" s="42">
        <v>217</v>
      </c>
      <c r="F258" s="36">
        <f t="shared" si="7"/>
        <v>-66.46000000000001</v>
      </c>
    </row>
    <row r="259" spans="1:6" ht="13.5" customHeight="1">
      <c r="A259" s="32" t="s">
        <v>20</v>
      </c>
      <c r="B259" s="33" t="s">
        <v>280</v>
      </c>
      <c r="C259" s="34">
        <v>2481</v>
      </c>
      <c r="D259" s="50">
        <f t="shared" si="6"/>
        <v>74.42999999999999</v>
      </c>
      <c r="E259" s="42">
        <v>12</v>
      </c>
      <c r="F259" s="36">
        <f t="shared" si="7"/>
        <v>62.42999999999999</v>
      </c>
    </row>
    <row r="260" spans="1:6" ht="13.5" customHeight="1">
      <c r="A260" s="32" t="s">
        <v>20</v>
      </c>
      <c r="B260" s="33" t="s">
        <v>281</v>
      </c>
      <c r="C260" s="34">
        <v>2564</v>
      </c>
      <c r="D260" s="50">
        <f t="shared" si="6"/>
        <v>76.92</v>
      </c>
      <c r="E260" s="42">
        <v>10</v>
      </c>
      <c r="F260" s="36">
        <f t="shared" si="7"/>
        <v>66.92</v>
      </c>
    </row>
    <row r="261" spans="1:6" ht="13.5" customHeight="1">
      <c r="A261" s="32" t="s">
        <v>20</v>
      </c>
      <c r="B261" s="33" t="s">
        <v>282</v>
      </c>
      <c r="C261" s="34">
        <v>4308</v>
      </c>
      <c r="D261" s="50">
        <f t="shared" si="6"/>
        <v>129.24</v>
      </c>
      <c r="E261" s="42">
        <v>25</v>
      </c>
      <c r="F261" s="36">
        <f t="shared" si="7"/>
        <v>104.24000000000001</v>
      </c>
    </row>
    <row r="262" spans="1:6" ht="13.5" customHeight="1">
      <c r="A262" s="32" t="s">
        <v>20</v>
      </c>
      <c r="B262" s="33" t="s">
        <v>283</v>
      </c>
      <c r="C262" s="34">
        <v>15674</v>
      </c>
      <c r="D262" s="50">
        <f t="shared" si="6"/>
        <v>470.21999999999997</v>
      </c>
      <c r="E262" s="42">
        <v>73</v>
      </c>
      <c r="F262" s="36">
        <f t="shared" si="7"/>
        <v>397.21999999999997</v>
      </c>
    </row>
    <row r="263" spans="1:6" ht="13.5" customHeight="1">
      <c r="A263" s="32" t="s">
        <v>20</v>
      </c>
      <c r="B263" s="33" t="s">
        <v>284</v>
      </c>
      <c r="C263" s="34">
        <v>49560</v>
      </c>
      <c r="D263" s="50">
        <f t="shared" si="6"/>
        <v>1486.8</v>
      </c>
      <c r="E263" s="42">
        <v>254</v>
      </c>
      <c r="F263" s="36">
        <f t="shared" si="7"/>
        <v>1232.8</v>
      </c>
    </row>
    <row r="264" spans="1:6" ht="13.5" customHeight="1">
      <c r="A264" s="32" t="s">
        <v>20</v>
      </c>
      <c r="B264" s="33" t="s">
        <v>285</v>
      </c>
      <c r="C264" s="34">
        <v>4413</v>
      </c>
      <c r="D264" s="50">
        <f t="shared" si="6"/>
        <v>132.39</v>
      </c>
      <c r="E264" s="42">
        <v>70</v>
      </c>
      <c r="F264" s="36">
        <f t="shared" si="7"/>
        <v>62.389999999999986</v>
      </c>
    </row>
    <row r="265" spans="1:6" ht="13.5" customHeight="1">
      <c r="A265" s="32" t="s">
        <v>20</v>
      </c>
      <c r="B265" s="33" t="s">
        <v>286</v>
      </c>
      <c r="C265" s="34">
        <v>1455</v>
      </c>
      <c r="D265" s="50">
        <f t="shared" si="6"/>
        <v>43.65</v>
      </c>
      <c r="E265" s="42">
        <v>0</v>
      </c>
      <c r="F265" s="36">
        <f t="shared" si="7"/>
        <v>43.65</v>
      </c>
    </row>
    <row r="266" spans="1:6" ht="13.5" customHeight="1">
      <c r="A266" s="32" t="s">
        <v>20</v>
      </c>
      <c r="B266" s="33" t="s">
        <v>287</v>
      </c>
      <c r="C266" s="34">
        <v>2669</v>
      </c>
      <c r="D266" s="50">
        <f t="shared" si="6"/>
        <v>80.07</v>
      </c>
      <c r="E266" s="42">
        <v>2</v>
      </c>
      <c r="F266" s="36">
        <f t="shared" si="7"/>
        <v>78.07</v>
      </c>
    </row>
    <row r="267" spans="1:6" ht="13.5" customHeight="1">
      <c r="A267" s="32" t="s">
        <v>20</v>
      </c>
      <c r="B267" s="33" t="s">
        <v>288</v>
      </c>
      <c r="C267" s="34">
        <v>4488</v>
      </c>
      <c r="D267" s="50">
        <f aca="true" t="shared" si="8" ref="D267:D330">C267*0.03</f>
        <v>134.64</v>
      </c>
      <c r="E267" s="42">
        <v>31</v>
      </c>
      <c r="F267" s="36">
        <f aca="true" t="shared" si="9" ref="F267:F324">D267-E267</f>
        <v>103.63999999999999</v>
      </c>
    </row>
    <row r="268" spans="1:6" ht="13.5" customHeight="1">
      <c r="A268" s="32" t="s">
        <v>20</v>
      </c>
      <c r="B268" s="33" t="s">
        <v>289</v>
      </c>
      <c r="C268" s="34">
        <v>8442</v>
      </c>
      <c r="D268" s="50">
        <f t="shared" si="8"/>
        <v>253.26</v>
      </c>
      <c r="E268" s="42">
        <v>0</v>
      </c>
      <c r="F268" s="36">
        <f t="shared" si="9"/>
        <v>253.26</v>
      </c>
    </row>
    <row r="269" spans="1:6" ht="13.5" customHeight="1">
      <c r="A269" s="32" t="s">
        <v>20</v>
      </c>
      <c r="B269" s="33" t="s">
        <v>290</v>
      </c>
      <c r="C269" s="34">
        <v>2925</v>
      </c>
      <c r="D269" s="50">
        <f t="shared" si="8"/>
        <v>87.75</v>
      </c>
      <c r="E269" s="42">
        <v>9</v>
      </c>
      <c r="F269" s="36">
        <f t="shared" si="9"/>
        <v>78.75</v>
      </c>
    </row>
    <row r="270" spans="1:6" ht="13.5" customHeight="1">
      <c r="A270" s="32" t="s">
        <v>20</v>
      </c>
      <c r="B270" s="33" t="s">
        <v>291</v>
      </c>
      <c r="C270" s="34">
        <v>3545</v>
      </c>
      <c r="D270" s="50">
        <f t="shared" si="8"/>
        <v>106.35</v>
      </c>
      <c r="E270" s="42">
        <v>2</v>
      </c>
      <c r="F270" s="36">
        <f t="shared" si="9"/>
        <v>104.35</v>
      </c>
    </row>
    <row r="271" spans="1:6" ht="13.5" customHeight="1">
      <c r="A271" s="51" t="s">
        <v>20</v>
      </c>
      <c r="B271" s="51"/>
      <c r="C271" s="37">
        <v>158570</v>
      </c>
      <c r="D271" s="52">
        <f t="shared" si="8"/>
        <v>4757.099999999999</v>
      </c>
      <c r="E271" s="43">
        <f>SUM(E246:E270)</f>
        <v>1486</v>
      </c>
      <c r="F271" s="40">
        <f t="shared" si="9"/>
        <v>3271.0999999999995</v>
      </c>
    </row>
    <row r="272" spans="1:6" ht="13.5" customHeight="1">
      <c r="A272" s="32" t="s">
        <v>21</v>
      </c>
      <c r="B272" s="33" t="s">
        <v>292</v>
      </c>
      <c r="C272" s="34">
        <v>8423</v>
      </c>
      <c r="D272" s="50">
        <f t="shared" si="8"/>
        <v>252.69</v>
      </c>
      <c r="E272" s="42">
        <v>0</v>
      </c>
      <c r="F272" s="36">
        <f t="shared" si="9"/>
        <v>252.69</v>
      </c>
    </row>
    <row r="273" spans="1:6" ht="13.5" customHeight="1">
      <c r="A273" s="32" t="s">
        <v>21</v>
      </c>
      <c r="B273" s="33" t="s">
        <v>293</v>
      </c>
      <c r="C273" s="34">
        <v>4770</v>
      </c>
      <c r="D273" s="50">
        <f t="shared" si="8"/>
        <v>143.1</v>
      </c>
      <c r="E273" s="42">
        <v>14</v>
      </c>
      <c r="F273" s="36">
        <f t="shared" si="9"/>
        <v>129.1</v>
      </c>
    </row>
    <row r="274" spans="1:6" ht="13.5" customHeight="1">
      <c r="A274" s="32" t="s">
        <v>21</v>
      </c>
      <c r="B274" s="33" t="s">
        <v>294</v>
      </c>
      <c r="C274" s="34">
        <v>18664</v>
      </c>
      <c r="D274" s="50">
        <f t="shared" si="8"/>
        <v>559.92</v>
      </c>
      <c r="E274" s="42">
        <v>54</v>
      </c>
      <c r="F274" s="36">
        <f t="shared" si="9"/>
        <v>505.91999999999996</v>
      </c>
    </row>
    <row r="275" spans="1:6" ht="13.5" customHeight="1">
      <c r="A275" s="32" t="s">
        <v>21</v>
      </c>
      <c r="B275" s="33" t="s">
        <v>295</v>
      </c>
      <c r="C275" s="34">
        <v>9281</v>
      </c>
      <c r="D275" s="50">
        <f t="shared" si="8"/>
        <v>278.43</v>
      </c>
      <c r="E275" s="42">
        <v>15</v>
      </c>
      <c r="F275" s="36">
        <f t="shared" si="9"/>
        <v>263.43</v>
      </c>
    </row>
    <row r="276" spans="1:6" ht="13.5" customHeight="1">
      <c r="A276" s="32" t="s">
        <v>21</v>
      </c>
      <c r="B276" s="33" t="s">
        <v>296</v>
      </c>
      <c r="C276" s="34">
        <v>54515</v>
      </c>
      <c r="D276" s="50">
        <f t="shared" si="8"/>
        <v>1635.45</v>
      </c>
      <c r="E276" s="42">
        <v>27</v>
      </c>
      <c r="F276" s="36">
        <f t="shared" si="9"/>
        <v>1608.45</v>
      </c>
    </row>
    <row r="277" spans="1:6" ht="13.5" customHeight="1">
      <c r="A277" s="32" t="s">
        <v>21</v>
      </c>
      <c r="B277" s="33" t="s">
        <v>297</v>
      </c>
      <c r="C277" s="34">
        <v>9140</v>
      </c>
      <c r="D277" s="50">
        <f t="shared" si="8"/>
        <v>274.2</v>
      </c>
      <c r="E277" s="42">
        <v>0</v>
      </c>
      <c r="F277" s="36">
        <f t="shared" si="9"/>
        <v>274.2</v>
      </c>
    </row>
    <row r="278" spans="1:6" ht="13.5" customHeight="1">
      <c r="A278" s="32" t="s">
        <v>21</v>
      </c>
      <c r="B278" s="33" t="s">
        <v>298</v>
      </c>
      <c r="C278" s="34">
        <v>12283</v>
      </c>
      <c r="D278" s="50">
        <f t="shared" si="8"/>
        <v>368.49</v>
      </c>
      <c r="E278" s="42">
        <v>51</v>
      </c>
      <c r="F278" s="36">
        <f t="shared" si="9"/>
        <v>317.49</v>
      </c>
    </row>
    <row r="279" spans="1:6" ht="13.5" customHeight="1">
      <c r="A279" s="32" t="s">
        <v>21</v>
      </c>
      <c r="B279" s="33" t="s">
        <v>299</v>
      </c>
      <c r="C279" s="34">
        <v>9799</v>
      </c>
      <c r="D279" s="50">
        <f t="shared" si="8"/>
        <v>293.96999999999997</v>
      </c>
      <c r="E279" s="42">
        <v>0</v>
      </c>
      <c r="F279" s="36">
        <f t="shared" si="9"/>
        <v>293.96999999999997</v>
      </c>
    </row>
    <row r="280" spans="1:6" ht="13.5" customHeight="1">
      <c r="A280" s="32" t="s">
        <v>21</v>
      </c>
      <c r="B280" s="33" t="s">
        <v>300</v>
      </c>
      <c r="C280" s="34">
        <v>6436</v>
      </c>
      <c r="D280" s="50">
        <f t="shared" si="8"/>
        <v>193.07999999999998</v>
      </c>
      <c r="E280" s="42">
        <v>14</v>
      </c>
      <c r="F280" s="36">
        <f t="shared" si="9"/>
        <v>179.07999999999998</v>
      </c>
    </row>
    <row r="281" spans="1:6" ht="13.5" customHeight="1">
      <c r="A281" s="32" t="s">
        <v>21</v>
      </c>
      <c r="B281" s="33" t="s">
        <v>301</v>
      </c>
      <c r="C281" s="34">
        <v>8422</v>
      </c>
      <c r="D281" s="50">
        <f t="shared" si="8"/>
        <v>252.66</v>
      </c>
      <c r="E281" s="42">
        <v>54</v>
      </c>
      <c r="F281" s="36">
        <f t="shared" si="9"/>
        <v>198.66</v>
      </c>
    </row>
    <row r="282" spans="1:6" ht="13.5" customHeight="1">
      <c r="A282" s="51" t="s">
        <v>21</v>
      </c>
      <c r="B282" s="51"/>
      <c r="C282" s="37">
        <v>141733</v>
      </c>
      <c r="D282" s="52">
        <f t="shared" si="8"/>
        <v>4251.99</v>
      </c>
      <c r="E282" s="45">
        <f>SUM(E272:E281)</f>
        <v>229</v>
      </c>
      <c r="F282" s="40">
        <f t="shared" si="9"/>
        <v>4022.99</v>
      </c>
    </row>
    <row r="283" spans="1:6" ht="13.5" customHeight="1">
      <c r="A283" s="32" t="s">
        <v>22</v>
      </c>
      <c r="B283" s="33" t="s">
        <v>302</v>
      </c>
      <c r="C283" s="34">
        <v>4647</v>
      </c>
      <c r="D283" s="50">
        <f t="shared" si="8"/>
        <v>139.41</v>
      </c>
      <c r="E283" s="42">
        <v>10</v>
      </c>
      <c r="F283" s="36">
        <f t="shared" si="9"/>
        <v>129.41</v>
      </c>
    </row>
    <row r="284" spans="1:6" ht="13.5" customHeight="1">
      <c r="A284" s="32" t="s">
        <v>22</v>
      </c>
      <c r="B284" s="33" t="s">
        <v>303</v>
      </c>
      <c r="C284" s="34">
        <v>3218</v>
      </c>
      <c r="D284" s="50">
        <f t="shared" si="8"/>
        <v>96.53999999999999</v>
      </c>
      <c r="E284" s="42">
        <v>7</v>
      </c>
      <c r="F284" s="36">
        <f t="shared" si="9"/>
        <v>89.53999999999999</v>
      </c>
    </row>
    <row r="285" spans="1:6" ht="13.5" customHeight="1">
      <c r="A285" s="32" t="s">
        <v>22</v>
      </c>
      <c r="B285" s="33" t="s">
        <v>304</v>
      </c>
      <c r="C285" s="34">
        <v>4657</v>
      </c>
      <c r="D285" s="50">
        <f t="shared" si="8"/>
        <v>139.71</v>
      </c>
      <c r="E285" s="42">
        <v>230</v>
      </c>
      <c r="F285" s="36">
        <f t="shared" si="9"/>
        <v>-90.28999999999999</v>
      </c>
    </row>
    <row r="286" spans="1:6" ht="13.5" customHeight="1">
      <c r="A286" s="32" t="s">
        <v>22</v>
      </c>
      <c r="B286" s="33" t="s">
        <v>305</v>
      </c>
      <c r="C286" s="34">
        <v>11907</v>
      </c>
      <c r="D286" s="50">
        <f t="shared" si="8"/>
        <v>357.21</v>
      </c>
      <c r="E286" s="42">
        <v>98</v>
      </c>
      <c r="F286" s="36">
        <f t="shared" si="9"/>
        <v>259.21</v>
      </c>
    </row>
    <row r="287" spans="1:6" ht="13.5" customHeight="1">
      <c r="A287" s="32" t="s">
        <v>22</v>
      </c>
      <c r="B287" s="33" t="s">
        <v>306</v>
      </c>
      <c r="C287" s="34">
        <v>2443</v>
      </c>
      <c r="D287" s="50">
        <f t="shared" si="8"/>
        <v>73.28999999999999</v>
      </c>
      <c r="E287" s="42">
        <v>0</v>
      </c>
      <c r="F287" s="36">
        <f t="shared" si="9"/>
        <v>73.28999999999999</v>
      </c>
    </row>
    <row r="288" spans="1:6" ht="13.5" customHeight="1">
      <c r="A288" s="32" t="s">
        <v>22</v>
      </c>
      <c r="B288" s="33" t="s">
        <v>307</v>
      </c>
      <c r="C288" s="34">
        <v>34217</v>
      </c>
      <c r="D288" s="50">
        <f t="shared" si="8"/>
        <v>1026.51</v>
      </c>
      <c r="E288" s="42">
        <v>178</v>
      </c>
      <c r="F288" s="36">
        <f t="shared" si="9"/>
        <v>848.51</v>
      </c>
    </row>
    <row r="289" spans="1:6" ht="13.5" customHeight="1">
      <c r="A289" s="32" t="s">
        <v>22</v>
      </c>
      <c r="B289" s="33" t="s">
        <v>308</v>
      </c>
      <c r="C289" s="34">
        <v>4195</v>
      </c>
      <c r="D289" s="50">
        <f t="shared" si="8"/>
        <v>125.85</v>
      </c>
      <c r="E289" s="42">
        <v>0</v>
      </c>
      <c r="F289" s="36">
        <f t="shared" si="9"/>
        <v>125.85</v>
      </c>
    </row>
    <row r="290" spans="1:6" ht="13.5" customHeight="1">
      <c r="A290" s="32" t="s">
        <v>22</v>
      </c>
      <c r="B290" s="33" t="s">
        <v>309</v>
      </c>
      <c r="C290" s="34">
        <v>2151</v>
      </c>
      <c r="D290" s="50">
        <f t="shared" si="8"/>
        <v>64.53</v>
      </c>
      <c r="E290" s="42">
        <v>21</v>
      </c>
      <c r="F290" s="36">
        <f t="shared" si="9"/>
        <v>43.53</v>
      </c>
    </row>
    <row r="291" spans="1:6" ht="13.5" customHeight="1">
      <c r="A291" s="32" t="s">
        <v>22</v>
      </c>
      <c r="B291" s="33" t="s">
        <v>310</v>
      </c>
      <c r="C291" s="34">
        <v>4265</v>
      </c>
      <c r="D291" s="50">
        <f t="shared" si="8"/>
        <v>127.94999999999999</v>
      </c>
      <c r="E291" s="42">
        <v>26</v>
      </c>
      <c r="F291" s="36">
        <f t="shared" si="9"/>
        <v>101.94999999999999</v>
      </c>
    </row>
    <row r="292" spans="1:6" ht="13.5" customHeight="1">
      <c r="A292" s="51" t="s">
        <v>22</v>
      </c>
      <c r="B292" s="51"/>
      <c r="C292" s="37">
        <v>71700</v>
      </c>
      <c r="D292" s="52">
        <f t="shared" si="8"/>
        <v>2151</v>
      </c>
      <c r="E292" s="45">
        <f>SUM(E283:E291)</f>
        <v>570</v>
      </c>
      <c r="F292" s="40">
        <f t="shared" si="9"/>
        <v>1581</v>
      </c>
    </row>
    <row r="293" spans="1:6" ht="13.5" customHeight="1">
      <c r="A293" s="32" t="s">
        <v>23</v>
      </c>
      <c r="B293" s="33" t="s">
        <v>311</v>
      </c>
      <c r="C293" s="34">
        <v>6476</v>
      </c>
      <c r="D293" s="50">
        <f t="shared" si="8"/>
        <v>194.28</v>
      </c>
      <c r="E293" s="42">
        <v>14</v>
      </c>
      <c r="F293" s="36">
        <f t="shared" si="9"/>
        <v>180.28</v>
      </c>
    </row>
    <row r="294" spans="1:6" ht="13.5" customHeight="1">
      <c r="A294" s="32" t="s">
        <v>23</v>
      </c>
      <c r="B294" s="33" t="s">
        <v>312</v>
      </c>
      <c r="C294" s="34">
        <v>28822</v>
      </c>
      <c r="D294" s="50">
        <f t="shared" si="8"/>
        <v>864.66</v>
      </c>
      <c r="E294" s="42">
        <v>0</v>
      </c>
      <c r="F294" s="36">
        <f t="shared" si="9"/>
        <v>864.66</v>
      </c>
    </row>
    <row r="295" spans="1:6" ht="13.5" customHeight="1">
      <c r="A295" s="32" t="s">
        <v>23</v>
      </c>
      <c r="B295" s="33" t="s">
        <v>313</v>
      </c>
      <c r="C295" s="34">
        <v>7297</v>
      </c>
      <c r="D295" s="50">
        <f t="shared" si="8"/>
        <v>218.91</v>
      </c>
      <c r="E295" s="42">
        <v>149</v>
      </c>
      <c r="F295" s="36">
        <f t="shared" si="9"/>
        <v>69.91</v>
      </c>
    </row>
    <row r="296" spans="1:6" ht="13.5" customHeight="1">
      <c r="A296" s="32" t="s">
        <v>23</v>
      </c>
      <c r="B296" s="33" t="s">
        <v>314</v>
      </c>
      <c r="C296" s="34">
        <v>7595</v>
      </c>
      <c r="D296" s="50">
        <f t="shared" si="8"/>
        <v>227.85</v>
      </c>
      <c r="E296" s="42">
        <v>108</v>
      </c>
      <c r="F296" s="36">
        <f t="shared" si="9"/>
        <v>119.85</v>
      </c>
    </row>
    <row r="297" spans="1:6" ht="13.5" customHeight="1">
      <c r="A297" s="32" t="s">
        <v>23</v>
      </c>
      <c r="B297" s="33" t="s">
        <v>315</v>
      </c>
      <c r="C297" s="34">
        <v>2307</v>
      </c>
      <c r="D297" s="50">
        <f t="shared" si="8"/>
        <v>69.21</v>
      </c>
      <c r="E297" s="42">
        <v>0</v>
      </c>
      <c r="F297" s="36">
        <f t="shared" si="9"/>
        <v>69.21</v>
      </c>
    </row>
    <row r="298" spans="1:6" ht="13.5" customHeight="1">
      <c r="A298" s="32" t="s">
        <v>23</v>
      </c>
      <c r="B298" s="33" t="s">
        <v>316</v>
      </c>
      <c r="C298" s="34">
        <v>3150</v>
      </c>
      <c r="D298" s="50">
        <f t="shared" si="8"/>
        <v>94.5</v>
      </c>
      <c r="E298" s="42">
        <v>179</v>
      </c>
      <c r="F298" s="36">
        <f t="shared" si="9"/>
        <v>-84.5</v>
      </c>
    </row>
    <row r="299" spans="1:6" ht="13.5" customHeight="1">
      <c r="A299" s="32" t="s">
        <v>23</v>
      </c>
      <c r="B299" s="33" t="s">
        <v>317</v>
      </c>
      <c r="C299" s="34">
        <v>30957</v>
      </c>
      <c r="D299" s="50">
        <f t="shared" si="8"/>
        <v>928.7099999999999</v>
      </c>
      <c r="E299" s="42">
        <v>0</v>
      </c>
      <c r="F299" s="36">
        <f t="shared" si="9"/>
        <v>928.7099999999999</v>
      </c>
    </row>
    <row r="300" spans="1:6" ht="13.5" customHeight="1">
      <c r="A300" s="32" t="s">
        <v>23</v>
      </c>
      <c r="B300" s="33" t="s">
        <v>318</v>
      </c>
      <c r="C300" s="34">
        <v>6850</v>
      </c>
      <c r="D300" s="50">
        <f t="shared" si="8"/>
        <v>205.5</v>
      </c>
      <c r="E300" s="42">
        <v>0</v>
      </c>
      <c r="F300" s="36">
        <f t="shared" si="9"/>
        <v>205.5</v>
      </c>
    </row>
    <row r="301" spans="1:6" ht="13.5" customHeight="1">
      <c r="A301" s="51" t="s">
        <v>23</v>
      </c>
      <c r="B301" s="51"/>
      <c r="C301" s="37">
        <v>93454</v>
      </c>
      <c r="D301" s="52">
        <f t="shared" si="8"/>
        <v>2803.62</v>
      </c>
      <c r="E301" s="45">
        <f>SUM(E293:E300)</f>
        <v>450</v>
      </c>
      <c r="F301" s="40">
        <f t="shared" si="9"/>
        <v>2353.62</v>
      </c>
    </row>
    <row r="302" spans="1:6" ht="13.5" customHeight="1">
      <c r="A302" s="32" t="s">
        <v>24</v>
      </c>
      <c r="B302" s="33" t="s">
        <v>319</v>
      </c>
      <c r="C302" s="34">
        <v>4889</v>
      </c>
      <c r="D302" s="50">
        <f t="shared" si="8"/>
        <v>146.67</v>
      </c>
      <c r="E302" s="42">
        <v>61</v>
      </c>
      <c r="F302" s="36">
        <f t="shared" si="9"/>
        <v>85.66999999999999</v>
      </c>
    </row>
    <row r="303" spans="1:6" ht="13.5" customHeight="1">
      <c r="A303" s="32" t="s">
        <v>24</v>
      </c>
      <c r="B303" s="33" t="s">
        <v>320</v>
      </c>
      <c r="C303" s="34">
        <v>6129</v>
      </c>
      <c r="D303" s="50">
        <f t="shared" si="8"/>
        <v>183.87</v>
      </c>
      <c r="E303" s="42">
        <v>0</v>
      </c>
      <c r="F303" s="36">
        <f t="shared" si="9"/>
        <v>183.87</v>
      </c>
    </row>
    <row r="304" spans="1:6" ht="13.5" customHeight="1">
      <c r="A304" s="32" t="s">
        <v>24</v>
      </c>
      <c r="B304" s="33" t="s">
        <v>321</v>
      </c>
      <c r="C304" s="34">
        <v>3614</v>
      </c>
      <c r="D304" s="50">
        <f t="shared" si="8"/>
        <v>108.42</v>
      </c>
      <c r="E304" s="42">
        <v>313</v>
      </c>
      <c r="F304" s="36">
        <f t="shared" si="9"/>
        <v>-204.57999999999998</v>
      </c>
    </row>
    <row r="305" spans="1:6" ht="13.5" customHeight="1">
      <c r="A305" s="32" t="s">
        <v>24</v>
      </c>
      <c r="B305" s="33" t="s">
        <v>322</v>
      </c>
      <c r="C305" s="34">
        <v>11896</v>
      </c>
      <c r="D305" s="50">
        <f t="shared" si="8"/>
        <v>356.88</v>
      </c>
      <c r="E305" s="42">
        <v>65</v>
      </c>
      <c r="F305" s="36">
        <f t="shared" si="9"/>
        <v>291.88</v>
      </c>
    </row>
    <row r="306" spans="1:6" ht="13.5" customHeight="1">
      <c r="A306" s="32" t="s">
        <v>24</v>
      </c>
      <c r="B306" s="33" t="s">
        <v>323</v>
      </c>
      <c r="C306" s="34">
        <v>4633</v>
      </c>
      <c r="D306" s="50">
        <f t="shared" si="8"/>
        <v>138.98999999999998</v>
      </c>
      <c r="E306" s="42">
        <v>0</v>
      </c>
      <c r="F306" s="36">
        <f t="shared" si="9"/>
        <v>138.98999999999998</v>
      </c>
    </row>
    <row r="307" spans="1:6" ht="13.5" customHeight="1">
      <c r="A307" s="32" t="s">
        <v>24</v>
      </c>
      <c r="B307" s="33" t="s">
        <v>324</v>
      </c>
      <c r="C307" s="34">
        <v>4830</v>
      </c>
      <c r="D307" s="50">
        <f t="shared" si="8"/>
        <v>144.9</v>
      </c>
      <c r="E307" s="42">
        <v>412</v>
      </c>
      <c r="F307" s="36">
        <f t="shared" si="9"/>
        <v>-267.1</v>
      </c>
    </row>
    <row r="308" spans="1:6" ht="13.5" customHeight="1">
      <c r="A308" s="32" t="s">
        <v>24</v>
      </c>
      <c r="B308" s="33" t="s">
        <v>325</v>
      </c>
      <c r="C308" s="34">
        <v>5747</v>
      </c>
      <c r="D308" s="50">
        <f t="shared" si="8"/>
        <v>172.41</v>
      </c>
      <c r="E308" s="42">
        <v>162</v>
      </c>
      <c r="F308" s="36">
        <f t="shared" si="9"/>
        <v>10.409999999999997</v>
      </c>
    </row>
    <row r="309" spans="1:6" ht="13.5" customHeight="1">
      <c r="A309" s="32" t="s">
        <v>24</v>
      </c>
      <c r="B309" s="33" t="s">
        <v>326</v>
      </c>
      <c r="C309" s="34">
        <v>4261</v>
      </c>
      <c r="D309" s="50">
        <f t="shared" si="8"/>
        <v>127.83</v>
      </c>
      <c r="E309" s="42">
        <v>176</v>
      </c>
      <c r="F309" s="36">
        <f t="shared" si="9"/>
        <v>-48.17</v>
      </c>
    </row>
    <row r="310" spans="1:6" ht="13.5" customHeight="1">
      <c r="A310" s="32" t="s">
        <v>24</v>
      </c>
      <c r="B310" s="33" t="s">
        <v>327</v>
      </c>
      <c r="C310" s="34">
        <v>7834</v>
      </c>
      <c r="D310" s="50">
        <f t="shared" si="8"/>
        <v>235.01999999999998</v>
      </c>
      <c r="E310" s="42">
        <v>194</v>
      </c>
      <c r="F310" s="36">
        <f t="shared" si="9"/>
        <v>41.01999999999998</v>
      </c>
    </row>
    <row r="311" spans="1:6" ht="13.5" customHeight="1">
      <c r="A311" s="32" t="s">
        <v>24</v>
      </c>
      <c r="B311" s="33" t="s">
        <v>328</v>
      </c>
      <c r="C311" s="34">
        <v>4518</v>
      </c>
      <c r="D311" s="50">
        <f t="shared" si="8"/>
        <v>135.54</v>
      </c>
      <c r="E311" s="42">
        <v>82</v>
      </c>
      <c r="F311" s="36">
        <f t="shared" si="9"/>
        <v>53.53999999999999</v>
      </c>
    </row>
    <row r="312" spans="1:6" ht="13.5" customHeight="1">
      <c r="A312" s="32" t="s">
        <v>24</v>
      </c>
      <c r="B312" s="33" t="s">
        <v>329</v>
      </c>
      <c r="C312" s="34">
        <v>7596</v>
      </c>
      <c r="D312" s="50">
        <f t="shared" si="8"/>
        <v>227.88</v>
      </c>
      <c r="E312" s="42">
        <v>0</v>
      </c>
      <c r="F312" s="36">
        <f t="shared" si="9"/>
        <v>227.88</v>
      </c>
    </row>
    <row r="313" spans="1:6" ht="13.5" customHeight="1">
      <c r="A313" s="32" t="s">
        <v>24</v>
      </c>
      <c r="B313" s="33" t="s">
        <v>330</v>
      </c>
      <c r="C313" s="34">
        <v>9354</v>
      </c>
      <c r="D313" s="50">
        <f t="shared" si="8"/>
        <v>280.62</v>
      </c>
      <c r="E313" s="42">
        <v>122</v>
      </c>
      <c r="F313" s="36">
        <f t="shared" si="9"/>
        <v>158.62</v>
      </c>
    </row>
    <row r="314" spans="1:6" ht="13.5" customHeight="1">
      <c r="A314" s="32" t="s">
        <v>24</v>
      </c>
      <c r="B314" s="33" t="s">
        <v>331</v>
      </c>
      <c r="C314" s="34">
        <v>4262</v>
      </c>
      <c r="D314" s="50">
        <f t="shared" si="8"/>
        <v>127.86</v>
      </c>
      <c r="E314" s="42">
        <v>18</v>
      </c>
      <c r="F314" s="36">
        <f t="shared" si="9"/>
        <v>109.86</v>
      </c>
    </row>
    <row r="315" spans="1:6" ht="13.5" customHeight="1">
      <c r="A315" s="32" t="s">
        <v>24</v>
      </c>
      <c r="B315" s="33" t="s">
        <v>332</v>
      </c>
      <c r="C315" s="34">
        <v>15159</v>
      </c>
      <c r="D315" s="50">
        <f t="shared" si="8"/>
        <v>454.77</v>
      </c>
      <c r="E315" s="42">
        <v>196</v>
      </c>
      <c r="F315" s="36">
        <f t="shared" si="9"/>
        <v>258.77</v>
      </c>
    </row>
    <row r="316" spans="1:6" ht="13.5" customHeight="1">
      <c r="A316" s="32" t="s">
        <v>24</v>
      </c>
      <c r="B316" s="33" t="s">
        <v>333</v>
      </c>
      <c r="C316" s="34">
        <v>3871</v>
      </c>
      <c r="D316" s="50">
        <f t="shared" si="8"/>
        <v>116.13</v>
      </c>
      <c r="E316" s="42">
        <v>266</v>
      </c>
      <c r="F316" s="36">
        <f t="shared" si="9"/>
        <v>-149.87</v>
      </c>
    </row>
    <row r="317" spans="1:6" ht="13.5" customHeight="1">
      <c r="A317" s="51" t="s">
        <v>24</v>
      </c>
      <c r="B317" s="51"/>
      <c r="C317" s="37">
        <v>98593</v>
      </c>
      <c r="D317" s="52">
        <f t="shared" si="8"/>
        <v>2957.79</v>
      </c>
      <c r="E317" s="46">
        <f>SUM(E302:E316)</f>
        <v>2067</v>
      </c>
      <c r="F317" s="40">
        <f t="shared" si="9"/>
        <v>890.79</v>
      </c>
    </row>
    <row r="318" spans="1:6" ht="13.5" customHeight="1">
      <c r="A318" s="32" t="s">
        <v>25</v>
      </c>
      <c r="B318" s="33" t="s">
        <v>334</v>
      </c>
      <c r="C318" s="34">
        <v>24043</v>
      </c>
      <c r="D318" s="50">
        <f t="shared" si="8"/>
        <v>721.29</v>
      </c>
      <c r="E318" s="42">
        <v>0</v>
      </c>
      <c r="F318" s="36">
        <f t="shared" si="9"/>
        <v>721.29</v>
      </c>
    </row>
    <row r="319" spans="1:6" ht="13.5" customHeight="1">
      <c r="A319" s="32" t="s">
        <v>25</v>
      </c>
      <c r="B319" s="33" t="s">
        <v>335</v>
      </c>
      <c r="C319" s="34">
        <v>6607</v>
      </c>
      <c r="D319" s="50">
        <f t="shared" si="8"/>
        <v>198.20999999999998</v>
      </c>
      <c r="E319" s="42">
        <v>38</v>
      </c>
      <c r="F319" s="36">
        <f t="shared" si="9"/>
        <v>160.20999999999998</v>
      </c>
    </row>
    <row r="320" spans="1:6" ht="13.5" customHeight="1">
      <c r="A320" s="32" t="s">
        <v>25</v>
      </c>
      <c r="B320" s="33" t="s">
        <v>336</v>
      </c>
      <c r="C320" s="34">
        <v>49681</v>
      </c>
      <c r="D320" s="50">
        <f t="shared" si="8"/>
        <v>1490.4299999999998</v>
      </c>
      <c r="E320" s="42">
        <v>7</v>
      </c>
      <c r="F320" s="36">
        <f t="shared" si="9"/>
        <v>1483.4299999999998</v>
      </c>
    </row>
    <row r="321" spans="1:6" ht="13.5" customHeight="1">
      <c r="A321" s="32" t="s">
        <v>25</v>
      </c>
      <c r="B321" s="33" t="s">
        <v>337</v>
      </c>
      <c r="C321" s="34">
        <v>5456</v>
      </c>
      <c r="D321" s="50">
        <f t="shared" si="8"/>
        <v>163.68</v>
      </c>
      <c r="E321" s="42">
        <v>67</v>
      </c>
      <c r="F321" s="36">
        <f t="shared" si="9"/>
        <v>96.68</v>
      </c>
    </row>
    <row r="322" spans="1:6" ht="13.5" customHeight="1">
      <c r="A322" s="32" t="s">
        <v>25</v>
      </c>
      <c r="B322" s="33" t="s">
        <v>338</v>
      </c>
      <c r="C322" s="34">
        <v>900000</v>
      </c>
      <c r="D322" s="50">
        <f t="shared" si="8"/>
        <v>27000</v>
      </c>
      <c r="E322" s="42">
        <v>1899</v>
      </c>
      <c r="F322" s="36">
        <f t="shared" si="9"/>
        <v>25101</v>
      </c>
    </row>
    <row r="323" spans="1:6" ht="13.5" customHeight="1">
      <c r="A323" s="32" t="s">
        <v>25</v>
      </c>
      <c r="B323" s="33" t="s">
        <v>339</v>
      </c>
      <c r="C323" s="34">
        <v>18960</v>
      </c>
      <c r="D323" s="50">
        <f t="shared" si="8"/>
        <v>568.8</v>
      </c>
      <c r="E323" s="42">
        <v>0</v>
      </c>
      <c r="F323" s="36">
        <f t="shared" si="9"/>
        <v>568.8</v>
      </c>
    </row>
    <row r="324" spans="1:6" ht="13.5" customHeight="1">
      <c r="A324" s="32" t="s">
        <v>25</v>
      </c>
      <c r="B324" s="33" t="s">
        <v>340</v>
      </c>
      <c r="C324" s="34">
        <v>8900</v>
      </c>
      <c r="D324" s="50">
        <f t="shared" si="8"/>
        <v>267</v>
      </c>
      <c r="E324" s="42">
        <v>90</v>
      </c>
      <c r="F324" s="36">
        <f t="shared" si="9"/>
        <v>177</v>
      </c>
    </row>
    <row r="325" spans="1:6" ht="13.5" customHeight="1">
      <c r="A325" s="32" t="s">
        <v>25</v>
      </c>
      <c r="B325" s="33" t="s">
        <v>341</v>
      </c>
      <c r="C325" s="34">
        <v>12764</v>
      </c>
      <c r="D325" s="50">
        <f t="shared" si="8"/>
        <v>382.91999999999996</v>
      </c>
      <c r="E325" s="42">
        <v>383</v>
      </c>
      <c r="F325" s="53" t="s">
        <v>472</v>
      </c>
    </row>
    <row r="326" spans="1:6" ht="13.5" customHeight="1">
      <c r="A326" s="32" t="s">
        <v>25</v>
      </c>
      <c r="B326" s="33" t="s">
        <v>342</v>
      </c>
      <c r="C326" s="34">
        <v>3939</v>
      </c>
      <c r="D326" s="50">
        <f t="shared" si="8"/>
        <v>118.17</v>
      </c>
      <c r="E326" s="42">
        <v>16</v>
      </c>
      <c r="F326" s="36">
        <f aca="true" t="shared" si="10" ref="F326:F389">D326-E326</f>
        <v>102.17</v>
      </c>
    </row>
    <row r="327" spans="1:6" ht="13.5" customHeight="1">
      <c r="A327" s="32" t="s">
        <v>25</v>
      </c>
      <c r="B327" s="33" t="s">
        <v>343</v>
      </c>
      <c r="C327" s="34">
        <v>12485</v>
      </c>
      <c r="D327" s="50">
        <f t="shared" si="8"/>
        <v>374.55</v>
      </c>
      <c r="E327" s="42">
        <v>45</v>
      </c>
      <c r="F327" s="36">
        <f t="shared" si="10"/>
        <v>329.55</v>
      </c>
    </row>
    <row r="328" spans="1:6" ht="13.5" customHeight="1">
      <c r="A328" s="51" t="s">
        <v>25</v>
      </c>
      <c r="B328" s="51"/>
      <c r="C328" s="37">
        <v>1042835</v>
      </c>
      <c r="D328" s="52">
        <f t="shared" si="8"/>
        <v>31285.05</v>
      </c>
      <c r="E328" s="43">
        <f>SUM(E318:E327)</f>
        <v>2545</v>
      </c>
      <c r="F328" s="40">
        <f t="shared" si="10"/>
        <v>28740.05</v>
      </c>
    </row>
    <row r="329" spans="1:6" ht="13.5" customHeight="1">
      <c r="A329" s="32" t="s">
        <v>26</v>
      </c>
      <c r="B329" s="33" t="s">
        <v>344</v>
      </c>
      <c r="C329" s="34">
        <v>17957</v>
      </c>
      <c r="D329" s="50">
        <f t="shared" si="8"/>
        <v>538.71</v>
      </c>
      <c r="E329" s="42">
        <v>0</v>
      </c>
      <c r="F329" s="36">
        <f t="shared" si="10"/>
        <v>538.71</v>
      </c>
    </row>
    <row r="330" spans="1:6" ht="13.5" customHeight="1">
      <c r="A330" s="32" t="s">
        <v>26</v>
      </c>
      <c r="B330" s="33" t="s">
        <v>345</v>
      </c>
      <c r="C330" s="34">
        <v>2928</v>
      </c>
      <c r="D330" s="50">
        <f t="shared" si="8"/>
        <v>87.84</v>
      </c>
      <c r="E330" s="42">
        <v>0</v>
      </c>
      <c r="F330" s="36">
        <f t="shared" si="10"/>
        <v>87.84</v>
      </c>
    </row>
    <row r="331" spans="1:6" ht="13.5" customHeight="1">
      <c r="A331" s="32" t="s">
        <v>26</v>
      </c>
      <c r="B331" s="33" t="s">
        <v>346</v>
      </c>
      <c r="C331" s="34">
        <v>5838</v>
      </c>
      <c r="D331" s="50">
        <f aca="true" t="shared" si="11" ref="D331:D394">C331*0.03</f>
        <v>175.14</v>
      </c>
      <c r="E331" s="42">
        <v>29</v>
      </c>
      <c r="F331" s="36">
        <f t="shared" si="10"/>
        <v>146.14</v>
      </c>
    </row>
    <row r="332" spans="1:6" ht="13.5" customHeight="1">
      <c r="A332" s="32" t="s">
        <v>26</v>
      </c>
      <c r="B332" s="33" t="s">
        <v>347</v>
      </c>
      <c r="C332" s="34">
        <v>4981</v>
      </c>
      <c r="D332" s="50">
        <f t="shared" si="11"/>
        <v>149.43</v>
      </c>
      <c r="E332" s="42">
        <v>0</v>
      </c>
      <c r="F332" s="36">
        <f t="shared" si="10"/>
        <v>149.43</v>
      </c>
    </row>
    <row r="333" spans="1:6" ht="13.5" customHeight="1">
      <c r="A333" s="32" t="s">
        <v>26</v>
      </c>
      <c r="B333" s="33" t="s">
        <v>348</v>
      </c>
      <c r="C333" s="34">
        <v>9709</v>
      </c>
      <c r="D333" s="50">
        <f t="shared" si="11"/>
        <v>291.27</v>
      </c>
      <c r="E333" s="42">
        <v>0</v>
      </c>
      <c r="F333" s="36">
        <f t="shared" si="10"/>
        <v>291.27</v>
      </c>
    </row>
    <row r="334" spans="1:6" ht="13.5" customHeight="1">
      <c r="A334" s="32" t="s">
        <v>26</v>
      </c>
      <c r="B334" s="33" t="s">
        <v>349</v>
      </c>
      <c r="C334" s="34">
        <v>2031</v>
      </c>
      <c r="D334" s="50">
        <f t="shared" si="11"/>
        <v>60.93</v>
      </c>
      <c r="E334" s="42">
        <v>0</v>
      </c>
      <c r="F334" s="36">
        <f t="shared" si="10"/>
        <v>60.93</v>
      </c>
    </row>
    <row r="335" spans="1:6" ht="13.5" customHeight="1">
      <c r="A335" s="32" t="s">
        <v>26</v>
      </c>
      <c r="B335" s="33" t="s">
        <v>350</v>
      </c>
      <c r="C335" s="34">
        <v>2881</v>
      </c>
      <c r="D335" s="50">
        <f t="shared" si="11"/>
        <v>86.42999999999999</v>
      </c>
      <c r="E335" s="42">
        <v>0</v>
      </c>
      <c r="F335" s="36">
        <f t="shared" si="10"/>
        <v>86.42999999999999</v>
      </c>
    </row>
    <row r="336" spans="1:6" ht="13.5" customHeight="1">
      <c r="A336" s="32" t="s">
        <v>26</v>
      </c>
      <c r="B336" s="33" t="s">
        <v>351</v>
      </c>
      <c r="C336" s="34">
        <v>12560</v>
      </c>
      <c r="D336" s="50">
        <f t="shared" si="11"/>
        <v>376.8</v>
      </c>
      <c r="E336" s="42">
        <v>0</v>
      </c>
      <c r="F336" s="36">
        <f t="shared" si="10"/>
        <v>376.8</v>
      </c>
    </row>
    <row r="337" spans="1:6" ht="13.5" customHeight="1">
      <c r="A337" s="32" t="s">
        <v>26</v>
      </c>
      <c r="B337" s="33" t="s">
        <v>352</v>
      </c>
      <c r="C337" s="34">
        <v>8590</v>
      </c>
      <c r="D337" s="50">
        <f t="shared" si="11"/>
        <v>257.7</v>
      </c>
      <c r="E337" s="42">
        <v>0</v>
      </c>
      <c r="F337" s="36">
        <f t="shared" si="10"/>
        <v>257.7</v>
      </c>
    </row>
    <row r="338" spans="1:6" ht="13.5" customHeight="1">
      <c r="A338" s="32" t="s">
        <v>26</v>
      </c>
      <c r="B338" s="33" t="s">
        <v>353</v>
      </c>
      <c r="C338" s="34">
        <v>3736</v>
      </c>
      <c r="D338" s="50">
        <f t="shared" si="11"/>
        <v>112.08</v>
      </c>
      <c r="E338" s="42">
        <v>0</v>
      </c>
      <c r="F338" s="36">
        <f t="shared" si="10"/>
        <v>112.08</v>
      </c>
    </row>
    <row r="339" spans="1:6" ht="13.5" customHeight="1">
      <c r="A339" s="32" t="s">
        <v>26</v>
      </c>
      <c r="B339" s="33" t="s">
        <v>354</v>
      </c>
      <c r="C339" s="34">
        <v>8765</v>
      </c>
      <c r="D339" s="50">
        <f t="shared" si="11"/>
        <v>262.95</v>
      </c>
      <c r="E339" s="42">
        <v>0</v>
      </c>
      <c r="F339" s="36">
        <f t="shared" si="10"/>
        <v>262.95</v>
      </c>
    </row>
    <row r="340" spans="1:6" ht="13.5" customHeight="1">
      <c r="A340" s="32" t="s">
        <v>26</v>
      </c>
      <c r="B340" s="33" t="s">
        <v>355</v>
      </c>
      <c r="C340" s="34">
        <v>5828</v>
      </c>
      <c r="D340" s="50">
        <f t="shared" si="11"/>
        <v>174.84</v>
      </c>
      <c r="E340" s="42">
        <v>0</v>
      </c>
      <c r="F340" s="36">
        <f t="shared" si="10"/>
        <v>174.84</v>
      </c>
    </row>
    <row r="341" spans="1:6" ht="13.5" customHeight="1">
      <c r="A341" s="32" t="s">
        <v>26</v>
      </c>
      <c r="B341" s="33" t="s">
        <v>356</v>
      </c>
      <c r="C341" s="34">
        <v>3148</v>
      </c>
      <c r="D341" s="50">
        <f t="shared" si="11"/>
        <v>94.44</v>
      </c>
      <c r="E341" s="42">
        <v>60</v>
      </c>
      <c r="F341" s="36">
        <f t="shared" si="10"/>
        <v>34.44</v>
      </c>
    </row>
    <row r="342" spans="1:6" ht="13.5" customHeight="1">
      <c r="A342" s="51" t="s">
        <v>26</v>
      </c>
      <c r="B342" s="51"/>
      <c r="C342" s="37">
        <v>88952</v>
      </c>
      <c r="D342" s="52">
        <f t="shared" si="11"/>
        <v>2668.56</v>
      </c>
      <c r="E342" s="45">
        <f>SUM(E329:E341)</f>
        <v>89</v>
      </c>
      <c r="F342" s="40">
        <f t="shared" si="10"/>
        <v>2579.56</v>
      </c>
    </row>
    <row r="343" spans="1:6" ht="13.5" customHeight="1">
      <c r="A343" s="32" t="s">
        <v>27</v>
      </c>
      <c r="B343" s="33" t="s">
        <v>357</v>
      </c>
      <c r="C343" s="34">
        <v>11452</v>
      </c>
      <c r="D343" s="50">
        <f t="shared" si="11"/>
        <v>343.56</v>
      </c>
      <c r="E343" s="42">
        <v>511</v>
      </c>
      <c r="F343" s="36">
        <f t="shared" si="10"/>
        <v>-167.44</v>
      </c>
    </row>
    <row r="344" spans="1:6" ht="13.5" customHeight="1">
      <c r="A344" s="32" t="s">
        <v>27</v>
      </c>
      <c r="B344" s="33" t="s">
        <v>358</v>
      </c>
      <c r="C344" s="34">
        <v>2425</v>
      </c>
      <c r="D344" s="50">
        <f t="shared" si="11"/>
        <v>72.75</v>
      </c>
      <c r="E344" s="42">
        <v>191</v>
      </c>
      <c r="F344" s="36">
        <f t="shared" si="10"/>
        <v>-118.25</v>
      </c>
    </row>
    <row r="345" spans="1:6" ht="13.5" customHeight="1">
      <c r="A345" s="32" t="s">
        <v>27</v>
      </c>
      <c r="B345" s="33" t="s">
        <v>359</v>
      </c>
      <c r="C345" s="34">
        <v>7960</v>
      </c>
      <c r="D345" s="50">
        <f t="shared" si="11"/>
        <v>238.79999999999998</v>
      </c>
      <c r="E345" s="42">
        <v>507</v>
      </c>
      <c r="F345" s="36">
        <f t="shared" si="10"/>
        <v>-268.20000000000005</v>
      </c>
    </row>
    <row r="346" spans="1:6" ht="13.5" customHeight="1">
      <c r="A346" s="32" t="s">
        <v>27</v>
      </c>
      <c r="B346" s="33" t="s">
        <v>360</v>
      </c>
      <c r="C346" s="34">
        <v>6325</v>
      </c>
      <c r="D346" s="50">
        <f t="shared" si="11"/>
        <v>189.75</v>
      </c>
      <c r="E346" s="42">
        <v>511</v>
      </c>
      <c r="F346" s="36">
        <f t="shared" si="10"/>
        <v>-321.25</v>
      </c>
    </row>
    <row r="347" spans="1:6" ht="13.5" customHeight="1">
      <c r="A347" s="32" t="s">
        <v>27</v>
      </c>
      <c r="B347" s="33" t="s">
        <v>361</v>
      </c>
      <c r="C347" s="34">
        <v>1354</v>
      </c>
      <c r="D347" s="50">
        <f t="shared" si="11"/>
        <v>40.62</v>
      </c>
      <c r="E347" s="42">
        <v>0</v>
      </c>
      <c r="F347" s="36">
        <f t="shared" si="10"/>
        <v>40.62</v>
      </c>
    </row>
    <row r="348" spans="1:6" ht="13.5" customHeight="1">
      <c r="A348" s="32" t="s">
        <v>27</v>
      </c>
      <c r="B348" s="33" t="s">
        <v>362</v>
      </c>
      <c r="C348" s="34">
        <v>3070</v>
      </c>
      <c r="D348" s="50">
        <f t="shared" si="11"/>
        <v>92.1</v>
      </c>
      <c r="E348" s="42">
        <v>0</v>
      </c>
      <c r="F348" s="36">
        <f t="shared" si="10"/>
        <v>92.1</v>
      </c>
    </row>
    <row r="349" spans="1:6" ht="13.5" customHeight="1">
      <c r="A349" s="32" t="s">
        <v>27</v>
      </c>
      <c r="B349" s="33" t="s">
        <v>363</v>
      </c>
      <c r="C349" s="34">
        <v>3892</v>
      </c>
      <c r="D349" s="50">
        <f t="shared" si="11"/>
        <v>116.75999999999999</v>
      </c>
      <c r="E349" s="42">
        <v>469</v>
      </c>
      <c r="F349" s="36">
        <f t="shared" si="10"/>
        <v>-352.24</v>
      </c>
    </row>
    <row r="350" spans="1:6" ht="13.5" customHeight="1">
      <c r="A350" s="32" t="s">
        <v>27</v>
      </c>
      <c r="B350" s="33" t="s">
        <v>364</v>
      </c>
      <c r="C350" s="34">
        <v>4719</v>
      </c>
      <c r="D350" s="50">
        <f t="shared" si="11"/>
        <v>141.57</v>
      </c>
      <c r="E350" s="42">
        <v>381</v>
      </c>
      <c r="F350" s="36">
        <f t="shared" si="10"/>
        <v>-239.43</v>
      </c>
    </row>
    <row r="351" spans="1:6" ht="13.5" customHeight="1">
      <c r="A351" s="32" t="s">
        <v>27</v>
      </c>
      <c r="B351" s="33" t="s">
        <v>365</v>
      </c>
      <c r="C351" s="34">
        <v>4357</v>
      </c>
      <c r="D351" s="50">
        <f t="shared" si="11"/>
        <v>130.71</v>
      </c>
      <c r="E351" s="42">
        <v>437</v>
      </c>
      <c r="F351" s="36">
        <f t="shared" si="10"/>
        <v>-306.28999999999996</v>
      </c>
    </row>
    <row r="352" spans="1:6" ht="13.5" customHeight="1">
      <c r="A352" s="32" t="s">
        <v>27</v>
      </c>
      <c r="B352" s="33" t="s">
        <v>366</v>
      </c>
      <c r="C352" s="34">
        <v>6667</v>
      </c>
      <c r="D352" s="50">
        <f t="shared" si="11"/>
        <v>200.01</v>
      </c>
      <c r="E352" s="42">
        <v>0</v>
      </c>
      <c r="F352" s="36">
        <f t="shared" si="10"/>
        <v>200.01</v>
      </c>
    </row>
    <row r="353" spans="1:6" ht="13.5" customHeight="1">
      <c r="A353" s="32" t="s">
        <v>27</v>
      </c>
      <c r="B353" s="33" t="s">
        <v>367</v>
      </c>
      <c r="C353" s="34">
        <v>3494</v>
      </c>
      <c r="D353" s="50">
        <f t="shared" si="11"/>
        <v>104.82</v>
      </c>
      <c r="E353" s="42">
        <v>14</v>
      </c>
      <c r="F353" s="36">
        <f t="shared" si="10"/>
        <v>90.82</v>
      </c>
    </row>
    <row r="354" spans="1:6" ht="13.5" customHeight="1">
      <c r="A354" s="32" t="s">
        <v>27</v>
      </c>
      <c r="B354" s="33" t="s">
        <v>368</v>
      </c>
      <c r="C354" s="34">
        <v>2436</v>
      </c>
      <c r="D354" s="50">
        <f t="shared" si="11"/>
        <v>73.08</v>
      </c>
      <c r="E354" s="42">
        <v>0</v>
      </c>
      <c r="F354" s="36">
        <f t="shared" si="10"/>
        <v>73.08</v>
      </c>
    </row>
    <row r="355" spans="1:6" ht="13.5" customHeight="1">
      <c r="A355" s="32" t="s">
        <v>27</v>
      </c>
      <c r="B355" s="33" t="s">
        <v>369</v>
      </c>
      <c r="C355" s="34">
        <v>7044</v>
      </c>
      <c r="D355" s="50">
        <f t="shared" si="11"/>
        <v>211.32</v>
      </c>
      <c r="E355" s="42">
        <v>209</v>
      </c>
      <c r="F355" s="36">
        <f t="shared" si="10"/>
        <v>2.319999999999993</v>
      </c>
    </row>
    <row r="356" spans="1:6" ht="13.5" customHeight="1">
      <c r="A356" s="32" t="s">
        <v>27</v>
      </c>
      <c r="B356" s="33" t="s">
        <v>370</v>
      </c>
      <c r="C356" s="34">
        <v>8635</v>
      </c>
      <c r="D356" s="50">
        <f t="shared" si="11"/>
        <v>259.05</v>
      </c>
      <c r="E356" s="42">
        <v>0</v>
      </c>
      <c r="F356" s="36">
        <f t="shared" si="10"/>
        <v>259.05</v>
      </c>
    </row>
    <row r="357" spans="1:6" ht="13.5" customHeight="1">
      <c r="A357" s="32" t="s">
        <v>27</v>
      </c>
      <c r="B357" s="33" t="s">
        <v>371</v>
      </c>
      <c r="C357" s="34">
        <v>2154</v>
      </c>
      <c r="D357" s="50">
        <f t="shared" si="11"/>
        <v>64.62</v>
      </c>
      <c r="E357" s="42">
        <v>144</v>
      </c>
      <c r="F357" s="36">
        <f t="shared" si="10"/>
        <v>-79.38</v>
      </c>
    </row>
    <row r="358" spans="1:6" ht="13.5" customHeight="1">
      <c r="A358" s="32" t="s">
        <v>27</v>
      </c>
      <c r="B358" s="33" t="s">
        <v>372</v>
      </c>
      <c r="C358" s="34">
        <v>6487</v>
      </c>
      <c r="D358" s="50">
        <f t="shared" si="11"/>
        <v>194.60999999999999</v>
      </c>
      <c r="E358" s="42">
        <v>334</v>
      </c>
      <c r="F358" s="36">
        <f t="shared" si="10"/>
        <v>-139.39000000000001</v>
      </c>
    </row>
    <row r="359" spans="1:6" ht="13.5" customHeight="1">
      <c r="A359" s="32" t="s">
        <v>27</v>
      </c>
      <c r="B359" s="33" t="s">
        <v>373</v>
      </c>
      <c r="C359" s="34">
        <v>4042</v>
      </c>
      <c r="D359" s="50">
        <f t="shared" si="11"/>
        <v>121.25999999999999</v>
      </c>
      <c r="E359" s="42">
        <v>0</v>
      </c>
      <c r="F359" s="36">
        <f t="shared" si="10"/>
        <v>121.25999999999999</v>
      </c>
    </row>
    <row r="360" spans="1:6" ht="13.5" customHeight="1">
      <c r="A360" s="32" t="s">
        <v>27</v>
      </c>
      <c r="B360" s="33" t="s">
        <v>374</v>
      </c>
      <c r="C360" s="34">
        <v>3382</v>
      </c>
      <c r="D360" s="50">
        <f t="shared" si="11"/>
        <v>101.46</v>
      </c>
      <c r="E360" s="42">
        <v>209</v>
      </c>
      <c r="F360" s="36">
        <f t="shared" si="10"/>
        <v>-107.54</v>
      </c>
    </row>
    <row r="361" spans="1:6" ht="13.5" customHeight="1">
      <c r="A361" s="32" t="s">
        <v>27</v>
      </c>
      <c r="B361" s="33" t="s">
        <v>375</v>
      </c>
      <c r="C361" s="34">
        <v>28019</v>
      </c>
      <c r="D361" s="50">
        <f t="shared" si="11"/>
        <v>840.5699999999999</v>
      </c>
      <c r="E361" s="42">
        <v>95</v>
      </c>
      <c r="F361" s="36">
        <f t="shared" si="10"/>
        <v>745.5699999999999</v>
      </c>
    </row>
    <row r="362" spans="1:6" ht="13.5" customHeight="1">
      <c r="A362" s="32" t="s">
        <v>27</v>
      </c>
      <c r="B362" s="33" t="s">
        <v>376</v>
      </c>
      <c r="C362" s="34">
        <v>6783</v>
      </c>
      <c r="D362" s="50">
        <f t="shared" si="11"/>
        <v>203.48999999999998</v>
      </c>
      <c r="E362" s="42">
        <v>106</v>
      </c>
      <c r="F362" s="36">
        <f t="shared" si="10"/>
        <v>97.48999999999998</v>
      </c>
    </row>
    <row r="363" spans="1:6" ht="13.5" customHeight="1">
      <c r="A363" s="32" t="s">
        <v>27</v>
      </c>
      <c r="B363" s="33" t="s">
        <v>377</v>
      </c>
      <c r="C363" s="34">
        <v>3456</v>
      </c>
      <c r="D363" s="50">
        <f t="shared" si="11"/>
        <v>103.67999999999999</v>
      </c>
      <c r="E363" s="42">
        <v>166</v>
      </c>
      <c r="F363" s="36">
        <f t="shared" si="10"/>
        <v>-62.32000000000001</v>
      </c>
    </row>
    <row r="364" spans="1:6" ht="13.5" customHeight="1">
      <c r="A364" s="32" t="s">
        <v>27</v>
      </c>
      <c r="B364" s="33" t="s">
        <v>378</v>
      </c>
      <c r="C364" s="34">
        <v>6922</v>
      </c>
      <c r="D364" s="50">
        <f t="shared" si="11"/>
        <v>207.66</v>
      </c>
      <c r="E364" s="42">
        <v>0</v>
      </c>
      <c r="F364" s="36">
        <f t="shared" si="10"/>
        <v>207.66</v>
      </c>
    </row>
    <row r="365" spans="1:6" ht="13.5" customHeight="1">
      <c r="A365" s="32" t="s">
        <v>27</v>
      </c>
      <c r="B365" s="33" t="s">
        <v>379</v>
      </c>
      <c r="C365" s="34">
        <v>3010</v>
      </c>
      <c r="D365" s="50">
        <f t="shared" si="11"/>
        <v>90.3</v>
      </c>
      <c r="E365" s="42">
        <v>265</v>
      </c>
      <c r="F365" s="36">
        <f t="shared" si="10"/>
        <v>-174.7</v>
      </c>
    </row>
    <row r="366" spans="1:6" ht="13.5" customHeight="1">
      <c r="A366" s="51" t="s">
        <v>27</v>
      </c>
      <c r="B366" s="51"/>
      <c r="C366" s="37">
        <v>138085</v>
      </c>
      <c r="D366" s="52">
        <f t="shared" si="11"/>
        <v>4142.55</v>
      </c>
      <c r="E366" s="46">
        <f>SUM(E343:E365)</f>
        <v>4549</v>
      </c>
      <c r="F366" s="40">
        <f t="shared" si="10"/>
        <v>-406.4499999999998</v>
      </c>
    </row>
    <row r="367" spans="1:6" ht="13.5" customHeight="1">
      <c r="A367" s="32" t="s">
        <v>28</v>
      </c>
      <c r="B367" s="33" t="s">
        <v>380</v>
      </c>
      <c r="C367" s="34">
        <v>3796</v>
      </c>
      <c r="D367" s="50">
        <f t="shared" si="11"/>
        <v>113.88</v>
      </c>
      <c r="E367" s="42">
        <v>76</v>
      </c>
      <c r="F367" s="36">
        <f t="shared" si="10"/>
        <v>37.879999999999995</v>
      </c>
    </row>
    <row r="368" spans="1:6" ht="13.5" customHeight="1">
      <c r="A368" s="32" t="s">
        <v>28</v>
      </c>
      <c r="B368" s="33" t="s">
        <v>381</v>
      </c>
      <c r="C368" s="34">
        <v>4601</v>
      </c>
      <c r="D368" s="50">
        <f t="shared" si="11"/>
        <v>138.03</v>
      </c>
      <c r="E368" s="42">
        <v>51</v>
      </c>
      <c r="F368" s="36">
        <f t="shared" si="10"/>
        <v>87.03</v>
      </c>
    </row>
    <row r="369" spans="1:6" ht="13.5" customHeight="1">
      <c r="A369" s="32" t="s">
        <v>28</v>
      </c>
      <c r="B369" s="33" t="s">
        <v>382</v>
      </c>
      <c r="C369" s="34">
        <v>5598</v>
      </c>
      <c r="D369" s="50">
        <f t="shared" si="11"/>
        <v>167.94</v>
      </c>
      <c r="E369" s="42">
        <v>253</v>
      </c>
      <c r="F369" s="36">
        <f t="shared" si="10"/>
        <v>-85.06</v>
      </c>
    </row>
    <row r="370" spans="1:6" ht="13.5" customHeight="1">
      <c r="A370" s="32" t="s">
        <v>28</v>
      </c>
      <c r="B370" s="33" t="s">
        <v>383</v>
      </c>
      <c r="C370" s="34">
        <v>6812</v>
      </c>
      <c r="D370" s="50">
        <f t="shared" si="11"/>
        <v>204.35999999999999</v>
      </c>
      <c r="E370" s="42">
        <v>0</v>
      </c>
      <c r="F370" s="36">
        <f t="shared" si="10"/>
        <v>204.35999999999999</v>
      </c>
    </row>
    <row r="371" spans="1:6" ht="13.5" customHeight="1">
      <c r="A371" s="32" t="s">
        <v>28</v>
      </c>
      <c r="B371" s="33" t="s">
        <v>384</v>
      </c>
      <c r="C371" s="34">
        <v>2767</v>
      </c>
      <c r="D371" s="50">
        <f t="shared" si="11"/>
        <v>83.00999999999999</v>
      </c>
      <c r="E371" s="42">
        <v>0</v>
      </c>
      <c r="F371" s="36">
        <f t="shared" si="10"/>
        <v>83.00999999999999</v>
      </c>
    </row>
    <row r="372" spans="1:6" ht="13.5" customHeight="1">
      <c r="A372" s="32" t="s">
        <v>28</v>
      </c>
      <c r="B372" s="33" t="s">
        <v>385</v>
      </c>
      <c r="C372" s="34">
        <v>3007</v>
      </c>
      <c r="D372" s="50">
        <f t="shared" si="11"/>
        <v>90.21</v>
      </c>
      <c r="E372" s="42">
        <v>141</v>
      </c>
      <c r="F372" s="36">
        <f t="shared" si="10"/>
        <v>-50.790000000000006</v>
      </c>
    </row>
    <row r="373" spans="1:6" ht="13.5" customHeight="1">
      <c r="A373" s="32" t="s">
        <v>28</v>
      </c>
      <c r="B373" s="33" t="s">
        <v>386</v>
      </c>
      <c r="C373" s="34">
        <v>3747</v>
      </c>
      <c r="D373" s="50">
        <f t="shared" si="11"/>
        <v>112.41</v>
      </c>
      <c r="E373" s="42">
        <v>65</v>
      </c>
      <c r="F373" s="36">
        <f t="shared" si="10"/>
        <v>47.41</v>
      </c>
    </row>
    <row r="374" spans="1:6" ht="13.5" customHeight="1">
      <c r="A374" s="32" t="s">
        <v>28</v>
      </c>
      <c r="B374" s="33" t="s">
        <v>387</v>
      </c>
      <c r="C374" s="34">
        <v>2629</v>
      </c>
      <c r="D374" s="50">
        <f t="shared" si="11"/>
        <v>78.86999999999999</v>
      </c>
      <c r="E374" s="42">
        <v>0</v>
      </c>
      <c r="F374" s="36">
        <f t="shared" si="10"/>
        <v>78.86999999999999</v>
      </c>
    </row>
    <row r="375" spans="1:6" ht="13.5" customHeight="1">
      <c r="A375" s="32" t="s">
        <v>28</v>
      </c>
      <c r="B375" s="33" t="s">
        <v>388</v>
      </c>
      <c r="C375" s="34">
        <v>6080</v>
      </c>
      <c r="D375" s="50">
        <f t="shared" si="11"/>
        <v>182.4</v>
      </c>
      <c r="E375" s="42">
        <v>0</v>
      </c>
      <c r="F375" s="36">
        <f t="shared" si="10"/>
        <v>182.4</v>
      </c>
    </row>
    <row r="376" spans="1:6" ht="13.5" customHeight="1">
      <c r="A376" s="32" t="s">
        <v>28</v>
      </c>
      <c r="B376" s="33" t="s">
        <v>389</v>
      </c>
      <c r="C376" s="34">
        <v>12501</v>
      </c>
      <c r="D376" s="50">
        <f t="shared" si="11"/>
        <v>375.03</v>
      </c>
      <c r="E376" s="42">
        <v>0</v>
      </c>
      <c r="F376" s="36">
        <f t="shared" si="10"/>
        <v>375.03</v>
      </c>
    </row>
    <row r="377" spans="1:6" ht="13.5" customHeight="1">
      <c r="A377" s="32" t="s">
        <v>28</v>
      </c>
      <c r="B377" s="33" t="s">
        <v>390</v>
      </c>
      <c r="C377" s="34">
        <v>4523</v>
      </c>
      <c r="D377" s="50">
        <f t="shared" si="11"/>
        <v>135.69</v>
      </c>
      <c r="E377" s="42">
        <v>0</v>
      </c>
      <c r="F377" s="36">
        <f t="shared" si="10"/>
        <v>135.69</v>
      </c>
    </row>
    <row r="378" spans="1:6" ht="13.5" customHeight="1">
      <c r="A378" s="51" t="s">
        <v>28</v>
      </c>
      <c r="B378" s="51"/>
      <c r="C378" s="37">
        <v>56061</v>
      </c>
      <c r="D378" s="52">
        <f t="shared" si="11"/>
        <v>1681.83</v>
      </c>
      <c r="E378" s="45">
        <f>SUM(E367:E377)</f>
        <v>586</v>
      </c>
      <c r="F378" s="40">
        <f t="shared" si="10"/>
        <v>1095.83</v>
      </c>
    </row>
    <row r="379" spans="1:6" ht="13.5" customHeight="1">
      <c r="A379" s="32" t="s">
        <v>29</v>
      </c>
      <c r="B379" s="33" t="s">
        <v>391</v>
      </c>
      <c r="C379" s="34">
        <v>4530</v>
      </c>
      <c r="D379" s="50">
        <f t="shared" si="11"/>
        <v>135.9</v>
      </c>
      <c r="E379" s="42">
        <v>56</v>
      </c>
      <c r="F379" s="36">
        <f t="shared" si="10"/>
        <v>79.9</v>
      </c>
    </row>
    <row r="380" spans="1:6" ht="13.5" customHeight="1">
      <c r="A380" s="32" t="s">
        <v>29</v>
      </c>
      <c r="B380" s="33" t="s">
        <v>392</v>
      </c>
      <c r="C380" s="34">
        <v>3528</v>
      </c>
      <c r="D380" s="50">
        <f t="shared" si="11"/>
        <v>105.83999999999999</v>
      </c>
      <c r="E380" s="42">
        <v>21</v>
      </c>
      <c r="F380" s="36">
        <f t="shared" si="10"/>
        <v>84.83999999999999</v>
      </c>
    </row>
    <row r="381" spans="1:6" ht="13.5" customHeight="1">
      <c r="A381" s="32" t="s">
        <v>29</v>
      </c>
      <c r="B381" s="33" t="s">
        <v>393</v>
      </c>
      <c r="C381" s="34">
        <v>19290</v>
      </c>
      <c r="D381" s="50">
        <f t="shared" si="11"/>
        <v>578.6999999999999</v>
      </c>
      <c r="E381" s="42">
        <v>94</v>
      </c>
      <c r="F381" s="36">
        <f t="shared" si="10"/>
        <v>484.69999999999993</v>
      </c>
    </row>
    <row r="382" spans="1:6" ht="13.5" customHeight="1">
      <c r="A382" s="32" t="s">
        <v>29</v>
      </c>
      <c r="B382" s="33" t="s">
        <v>394</v>
      </c>
      <c r="C382" s="34">
        <v>5083</v>
      </c>
      <c r="D382" s="50">
        <f t="shared" si="11"/>
        <v>152.48999999999998</v>
      </c>
      <c r="E382" s="42">
        <v>100</v>
      </c>
      <c r="F382" s="36">
        <f t="shared" si="10"/>
        <v>52.48999999999998</v>
      </c>
    </row>
    <row r="383" spans="1:6" ht="13.5" customHeight="1">
      <c r="A383" s="32" t="s">
        <v>29</v>
      </c>
      <c r="B383" s="33" t="s">
        <v>395</v>
      </c>
      <c r="C383" s="34">
        <v>10996</v>
      </c>
      <c r="D383" s="50">
        <f t="shared" si="11"/>
        <v>329.88</v>
      </c>
      <c r="E383" s="42">
        <v>375</v>
      </c>
      <c r="F383" s="36">
        <f t="shared" si="10"/>
        <v>-45.120000000000005</v>
      </c>
    </row>
    <row r="384" spans="1:6" ht="13.5" customHeight="1">
      <c r="A384" s="32" t="s">
        <v>29</v>
      </c>
      <c r="B384" s="33" t="s">
        <v>396</v>
      </c>
      <c r="C384" s="34">
        <v>10094</v>
      </c>
      <c r="D384" s="50">
        <f t="shared" si="11"/>
        <v>302.82</v>
      </c>
      <c r="E384" s="42">
        <v>193</v>
      </c>
      <c r="F384" s="36">
        <f t="shared" si="10"/>
        <v>109.82</v>
      </c>
    </row>
    <row r="385" spans="1:6" ht="13.5" customHeight="1">
      <c r="A385" s="32" t="s">
        <v>29</v>
      </c>
      <c r="B385" s="33" t="s">
        <v>397</v>
      </c>
      <c r="C385" s="34">
        <v>6093</v>
      </c>
      <c r="D385" s="50">
        <f t="shared" si="11"/>
        <v>182.79</v>
      </c>
      <c r="E385" s="42">
        <v>63</v>
      </c>
      <c r="F385" s="36">
        <f t="shared" si="10"/>
        <v>119.78999999999999</v>
      </c>
    </row>
    <row r="386" spans="1:6" ht="13.5" customHeight="1">
      <c r="A386" s="32" t="s">
        <v>29</v>
      </c>
      <c r="B386" s="33" t="s">
        <v>398</v>
      </c>
      <c r="C386" s="34">
        <v>4479</v>
      </c>
      <c r="D386" s="50">
        <f t="shared" si="11"/>
        <v>134.37</v>
      </c>
      <c r="E386" s="42">
        <v>70</v>
      </c>
      <c r="F386" s="36">
        <f t="shared" si="10"/>
        <v>64.37</v>
      </c>
    </row>
    <row r="387" spans="1:6" ht="13.5" customHeight="1">
      <c r="A387" s="32" t="s">
        <v>29</v>
      </c>
      <c r="B387" s="33" t="s">
        <v>399</v>
      </c>
      <c r="C387" s="34">
        <v>24352</v>
      </c>
      <c r="D387" s="50">
        <f t="shared" si="11"/>
        <v>730.56</v>
      </c>
      <c r="E387" s="42">
        <v>407</v>
      </c>
      <c r="F387" s="36">
        <f t="shared" si="10"/>
        <v>323.55999999999995</v>
      </c>
    </row>
    <row r="388" spans="1:6" ht="13.5" customHeight="1">
      <c r="A388" s="51" t="s">
        <v>29</v>
      </c>
      <c r="B388" s="51"/>
      <c r="C388" s="37">
        <v>88445</v>
      </c>
      <c r="D388" s="52">
        <f t="shared" si="11"/>
        <v>2653.35</v>
      </c>
      <c r="E388" s="46">
        <f>SUM(E379:E387)</f>
        <v>1379</v>
      </c>
      <c r="F388" s="40">
        <f t="shared" si="10"/>
        <v>1274.35</v>
      </c>
    </row>
    <row r="389" spans="1:6" ht="13.5" customHeight="1">
      <c r="A389" s="32" t="s">
        <v>30</v>
      </c>
      <c r="B389" s="33" t="s">
        <v>400</v>
      </c>
      <c r="C389" s="34">
        <v>4950</v>
      </c>
      <c r="D389" s="50">
        <f t="shared" si="11"/>
        <v>148.5</v>
      </c>
      <c r="E389" s="42">
        <v>209</v>
      </c>
      <c r="F389" s="36">
        <f t="shared" si="10"/>
        <v>-60.5</v>
      </c>
    </row>
    <row r="390" spans="1:6" ht="13.5" customHeight="1">
      <c r="A390" s="32" t="s">
        <v>30</v>
      </c>
      <c r="B390" s="33" t="s">
        <v>401</v>
      </c>
      <c r="C390" s="34">
        <v>14422</v>
      </c>
      <c r="D390" s="50">
        <f t="shared" si="11"/>
        <v>432.65999999999997</v>
      </c>
      <c r="E390" s="42">
        <v>0</v>
      </c>
      <c r="F390" s="36">
        <f aca="true" t="shared" si="12" ref="F390:F453">D390-E390</f>
        <v>432.65999999999997</v>
      </c>
    </row>
    <row r="391" spans="1:6" ht="13.5" customHeight="1">
      <c r="A391" s="32" t="s">
        <v>30</v>
      </c>
      <c r="B391" s="33" t="s">
        <v>402</v>
      </c>
      <c r="C391" s="34">
        <v>3881</v>
      </c>
      <c r="D391" s="50">
        <f t="shared" si="11"/>
        <v>116.42999999999999</v>
      </c>
      <c r="E391" s="42">
        <v>234</v>
      </c>
      <c r="F391" s="36">
        <f t="shared" si="12"/>
        <v>-117.57000000000001</v>
      </c>
    </row>
    <row r="392" spans="1:6" ht="13.5" customHeight="1">
      <c r="A392" s="32" t="s">
        <v>30</v>
      </c>
      <c r="B392" s="33" t="s">
        <v>403</v>
      </c>
      <c r="C392" s="34">
        <v>4584</v>
      </c>
      <c r="D392" s="50">
        <f t="shared" si="11"/>
        <v>137.51999999999998</v>
      </c>
      <c r="E392" s="42">
        <v>123</v>
      </c>
      <c r="F392" s="36">
        <f t="shared" si="12"/>
        <v>14.519999999999982</v>
      </c>
    </row>
    <row r="393" spans="1:6" ht="13.5" customHeight="1">
      <c r="A393" s="32" t="s">
        <v>30</v>
      </c>
      <c r="B393" s="33" t="s">
        <v>404</v>
      </c>
      <c r="C393" s="34">
        <v>10101</v>
      </c>
      <c r="D393" s="50">
        <f t="shared" si="11"/>
        <v>303.03</v>
      </c>
      <c r="E393" s="42">
        <v>58</v>
      </c>
      <c r="F393" s="36">
        <f t="shared" si="12"/>
        <v>245.02999999999997</v>
      </c>
    </row>
    <row r="394" spans="1:6" ht="13.5" customHeight="1">
      <c r="A394" s="32" t="s">
        <v>30</v>
      </c>
      <c r="B394" s="33" t="s">
        <v>405</v>
      </c>
      <c r="C394" s="34">
        <v>19114</v>
      </c>
      <c r="D394" s="50">
        <f t="shared" si="11"/>
        <v>573.42</v>
      </c>
      <c r="E394" s="42">
        <v>109</v>
      </c>
      <c r="F394" s="36">
        <f t="shared" si="12"/>
        <v>464.41999999999996</v>
      </c>
    </row>
    <row r="395" spans="1:6" ht="13.5" customHeight="1">
      <c r="A395" s="32" t="s">
        <v>30</v>
      </c>
      <c r="B395" s="33" t="s">
        <v>406</v>
      </c>
      <c r="C395" s="34">
        <v>18397</v>
      </c>
      <c r="D395" s="50">
        <f aca="true" t="shared" si="13" ref="D395:D455">C395*0.03</f>
        <v>551.91</v>
      </c>
      <c r="E395" s="42">
        <v>0</v>
      </c>
      <c r="F395" s="36">
        <f t="shared" si="12"/>
        <v>551.91</v>
      </c>
    </row>
    <row r="396" spans="1:6" ht="13.5" customHeight="1">
      <c r="A396" s="32" t="s">
        <v>30</v>
      </c>
      <c r="B396" s="33" t="s">
        <v>407</v>
      </c>
      <c r="C396" s="34">
        <v>2862</v>
      </c>
      <c r="D396" s="50">
        <f t="shared" si="13"/>
        <v>85.86</v>
      </c>
      <c r="E396" s="42">
        <v>124</v>
      </c>
      <c r="F396" s="36">
        <f t="shared" si="12"/>
        <v>-38.14</v>
      </c>
    </row>
    <row r="397" spans="1:6" ht="13.5" customHeight="1">
      <c r="A397" s="32" t="s">
        <v>30</v>
      </c>
      <c r="B397" s="33" t="s">
        <v>408</v>
      </c>
      <c r="C397" s="34">
        <v>16696</v>
      </c>
      <c r="D397" s="50">
        <f t="shared" si="13"/>
        <v>500.88</v>
      </c>
      <c r="E397" s="42">
        <v>57</v>
      </c>
      <c r="F397" s="36">
        <f t="shared" si="12"/>
        <v>443.88</v>
      </c>
    </row>
    <row r="398" spans="1:6" ht="13.5" customHeight="1">
      <c r="A398" s="32" t="s">
        <v>30</v>
      </c>
      <c r="B398" s="33" t="s">
        <v>409</v>
      </c>
      <c r="C398" s="34">
        <v>3802</v>
      </c>
      <c r="D398" s="50">
        <f t="shared" si="13"/>
        <v>114.06</v>
      </c>
      <c r="E398" s="42">
        <v>25</v>
      </c>
      <c r="F398" s="36">
        <f t="shared" si="12"/>
        <v>89.06</v>
      </c>
    </row>
    <row r="399" spans="1:6" ht="13.5" customHeight="1">
      <c r="A399" s="32" t="s">
        <v>30</v>
      </c>
      <c r="B399" s="33" t="s">
        <v>410</v>
      </c>
      <c r="C399" s="34">
        <v>8056</v>
      </c>
      <c r="D399" s="50">
        <f t="shared" si="13"/>
        <v>241.67999999999998</v>
      </c>
      <c r="E399" s="42">
        <v>13</v>
      </c>
      <c r="F399" s="36">
        <f t="shared" si="12"/>
        <v>228.67999999999998</v>
      </c>
    </row>
    <row r="400" spans="1:6" ht="13.5" customHeight="1">
      <c r="A400" s="32" t="s">
        <v>30</v>
      </c>
      <c r="B400" s="33" t="s">
        <v>411</v>
      </c>
      <c r="C400" s="34">
        <v>8704</v>
      </c>
      <c r="D400" s="50">
        <f t="shared" si="13"/>
        <v>261.12</v>
      </c>
      <c r="E400" s="42">
        <v>216</v>
      </c>
      <c r="F400" s="36">
        <f t="shared" si="12"/>
        <v>45.120000000000005</v>
      </c>
    </row>
    <row r="401" spans="1:6" ht="13.5" customHeight="1">
      <c r="A401" s="32" t="s">
        <v>30</v>
      </c>
      <c r="B401" s="33" t="s">
        <v>412</v>
      </c>
      <c r="C401" s="34">
        <v>3940</v>
      </c>
      <c r="D401" s="50">
        <f t="shared" si="13"/>
        <v>118.19999999999999</v>
      </c>
      <c r="E401" s="42">
        <v>36</v>
      </c>
      <c r="F401" s="36">
        <f t="shared" si="12"/>
        <v>82.19999999999999</v>
      </c>
    </row>
    <row r="402" spans="1:6" ht="13.5" customHeight="1">
      <c r="A402" s="32" t="s">
        <v>30</v>
      </c>
      <c r="B402" s="33" t="s">
        <v>413</v>
      </c>
      <c r="C402" s="34">
        <v>10418</v>
      </c>
      <c r="D402" s="50">
        <f t="shared" si="13"/>
        <v>312.53999999999996</v>
      </c>
      <c r="E402" s="42">
        <v>122</v>
      </c>
      <c r="F402" s="36">
        <f t="shared" si="12"/>
        <v>190.53999999999996</v>
      </c>
    </row>
    <row r="403" spans="1:6" ht="13.5" customHeight="1">
      <c r="A403" s="32" t="s">
        <v>30</v>
      </c>
      <c r="B403" s="33" t="s">
        <v>414</v>
      </c>
      <c r="C403" s="34">
        <v>3334</v>
      </c>
      <c r="D403" s="50">
        <f t="shared" si="13"/>
        <v>100.02</v>
      </c>
      <c r="E403" s="42">
        <v>73</v>
      </c>
      <c r="F403" s="36">
        <f t="shared" si="12"/>
        <v>27.019999999999996</v>
      </c>
    </row>
    <row r="404" spans="1:6" ht="13.5" customHeight="1">
      <c r="A404" s="32" t="s">
        <v>30</v>
      </c>
      <c r="B404" s="33" t="s">
        <v>415</v>
      </c>
      <c r="C404" s="34">
        <v>22154</v>
      </c>
      <c r="D404" s="50">
        <f t="shared" si="13"/>
        <v>664.62</v>
      </c>
      <c r="E404" s="42">
        <v>132</v>
      </c>
      <c r="F404" s="36">
        <f t="shared" si="12"/>
        <v>532.62</v>
      </c>
    </row>
    <row r="405" spans="1:6" ht="13.5" customHeight="1">
      <c r="A405" s="32" t="s">
        <v>30</v>
      </c>
      <c r="B405" s="33" t="s">
        <v>416</v>
      </c>
      <c r="C405" s="34">
        <v>5941</v>
      </c>
      <c r="D405" s="50">
        <f t="shared" si="13"/>
        <v>178.23</v>
      </c>
      <c r="E405" s="42">
        <v>377</v>
      </c>
      <c r="F405" s="36">
        <f t="shared" si="12"/>
        <v>-198.77</v>
      </c>
    </row>
    <row r="406" spans="1:6" ht="13.5" customHeight="1">
      <c r="A406" s="32" t="s">
        <v>30</v>
      </c>
      <c r="B406" s="33" t="s">
        <v>417</v>
      </c>
      <c r="C406" s="34">
        <v>16651</v>
      </c>
      <c r="D406" s="50">
        <f t="shared" si="13"/>
        <v>499.53</v>
      </c>
      <c r="E406" s="42">
        <v>393</v>
      </c>
      <c r="F406" s="36">
        <f t="shared" si="12"/>
        <v>106.52999999999997</v>
      </c>
    </row>
    <row r="407" spans="1:6" ht="13.5" customHeight="1">
      <c r="A407" s="32" t="s">
        <v>30</v>
      </c>
      <c r="B407" s="33" t="s">
        <v>418</v>
      </c>
      <c r="C407" s="34">
        <v>8255</v>
      </c>
      <c r="D407" s="50">
        <f t="shared" si="13"/>
        <v>247.64999999999998</v>
      </c>
      <c r="E407" s="42">
        <v>185</v>
      </c>
      <c r="F407" s="36">
        <f t="shared" si="12"/>
        <v>62.64999999999998</v>
      </c>
    </row>
    <row r="408" spans="1:6" ht="13.5" customHeight="1">
      <c r="A408" s="51" t="s">
        <v>30</v>
      </c>
      <c r="B408" s="51"/>
      <c r="C408" s="37">
        <v>186262</v>
      </c>
      <c r="D408" s="52">
        <f t="shared" si="13"/>
        <v>5587.86</v>
      </c>
      <c r="E408" s="46">
        <f>SUM(E389:E407)</f>
        <v>2486</v>
      </c>
      <c r="F408" s="40">
        <f t="shared" si="12"/>
        <v>3101.8599999999997</v>
      </c>
    </row>
    <row r="409" spans="1:6" ht="13.5" customHeight="1">
      <c r="A409" s="32" t="s">
        <v>31</v>
      </c>
      <c r="B409" s="33" t="s">
        <v>419</v>
      </c>
      <c r="C409" s="34">
        <v>6141</v>
      </c>
      <c r="D409" s="50">
        <f t="shared" si="13"/>
        <v>184.23</v>
      </c>
      <c r="E409" s="42">
        <v>0</v>
      </c>
      <c r="F409" s="36">
        <f t="shared" si="12"/>
        <v>184.23</v>
      </c>
    </row>
    <row r="410" spans="1:6" ht="13.5" customHeight="1">
      <c r="A410" s="32" t="s">
        <v>31</v>
      </c>
      <c r="B410" s="33" t="s">
        <v>420</v>
      </c>
      <c r="C410" s="34">
        <v>6424</v>
      </c>
      <c r="D410" s="50">
        <f t="shared" si="13"/>
        <v>192.72</v>
      </c>
      <c r="E410" s="42">
        <v>120</v>
      </c>
      <c r="F410" s="36">
        <f t="shared" si="12"/>
        <v>72.72</v>
      </c>
    </row>
    <row r="411" spans="1:6" ht="13.5" customHeight="1">
      <c r="A411" s="32" t="s">
        <v>31</v>
      </c>
      <c r="B411" s="33" t="s">
        <v>421</v>
      </c>
      <c r="C411" s="34">
        <v>2779</v>
      </c>
      <c r="D411" s="50">
        <f t="shared" si="13"/>
        <v>83.36999999999999</v>
      </c>
      <c r="E411" s="42">
        <v>144</v>
      </c>
      <c r="F411" s="36">
        <f t="shared" si="12"/>
        <v>-60.63000000000001</v>
      </c>
    </row>
    <row r="412" spans="1:6" ht="13.5" customHeight="1">
      <c r="A412" s="32" t="s">
        <v>31</v>
      </c>
      <c r="B412" s="33" t="s">
        <v>422</v>
      </c>
      <c r="C412" s="34">
        <v>19306</v>
      </c>
      <c r="D412" s="50">
        <f t="shared" si="13"/>
        <v>579.18</v>
      </c>
      <c r="E412" s="42">
        <v>294</v>
      </c>
      <c r="F412" s="36">
        <f t="shared" si="12"/>
        <v>285.17999999999995</v>
      </c>
    </row>
    <row r="413" spans="1:6" ht="13.5" customHeight="1">
      <c r="A413" s="32" t="s">
        <v>31</v>
      </c>
      <c r="B413" s="33" t="s">
        <v>423</v>
      </c>
      <c r="C413" s="34">
        <v>7573</v>
      </c>
      <c r="D413" s="50">
        <f t="shared" si="13"/>
        <v>227.19</v>
      </c>
      <c r="E413" s="42">
        <v>65</v>
      </c>
      <c r="F413" s="36">
        <f t="shared" si="12"/>
        <v>162.19</v>
      </c>
    </row>
    <row r="414" spans="1:6" ht="13.5" customHeight="1">
      <c r="A414" s="32" t="s">
        <v>31</v>
      </c>
      <c r="B414" s="33" t="s">
        <v>424</v>
      </c>
      <c r="C414" s="34">
        <v>3293</v>
      </c>
      <c r="D414" s="50">
        <f t="shared" si="13"/>
        <v>98.78999999999999</v>
      </c>
      <c r="E414" s="42">
        <v>140</v>
      </c>
      <c r="F414" s="36">
        <f t="shared" si="12"/>
        <v>-41.21000000000001</v>
      </c>
    </row>
    <row r="415" spans="1:6" ht="13.5" customHeight="1">
      <c r="A415" s="32" t="s">
        <v>31</v>
      </c>
      <c r="B415" s="33" t="s">
        <v>425</v>
      </c>
      <c r="C415" s="34">
        <v>1399</v>
      </c>
      <c r="D415" s="50">
        <f t="shared" si="13"/>
        <v>41.97</v>
      </c>
      <c r="E415" s="42">
        <v>0</v>
      </c>
      <c r="F415" s="36">
        <f t="shared" si="12"/>
        <v>41.97</v>
      </c>
    </row>
    <row r="416" spans="1:6" ht="13.5" customHeight="1">
      <c r="A416" s="32" t="s">
        <v>31</v>
      </c>
      <c r="B416" s="33" t="s">
        <v>426</v>
      </c>
      <c r="C416" s="34">
        <v>7718</v>
      </c>
      <c r="D416" s="50">
        <f t="shared" si="13"/>
        <v>231.54</v>
      </c>
      <c r="E416" s="42">
        <v>0</v>
      </c>
      <c r="F416" s="36">
        <f t="shared" si="12"/>
        <v>231.54</v>
      </c>
    </row>
    <row r="417" spans="1:6" ht="13.5" customHeight="1">
      <c r="A417" s="32" t="s">
        <v>31</v>
      </c>
      <c r="B417" s="33" t="s">
        <v>427</v>
      </c>
      <c r="C417" s="34">
        <v>9918</v>
      </c>
      <c r="D417" s="50">
        <f t="shared" si="13"/>
        <v>297.53999999999996</v>
      </c>
      <c r="E417" s="42">
        <v>125</v>
      </c>
      <c r="F417" s="36">
        <f t="shared" si="12"/>
        <v>172.53999999999996</v>
      </c>
    </row>
    <row r="418" spans="1:6" ht="13.5" customHeight="1">
      <c r="A418" s="32" t="s">
        <v>31</v>
      </c>
      <c r="B418" s="33" t="s">
        <v>428</v>
      </c>
      <c r="C418" s="34">
        <v>10966</v>
      </c>
      <c r="D418" s="50">
        <f t="shared" si="13"/>
        <v>328.97999999999996</v>
      </c>
      <c r="E418" s="42">
        <v>3</v>
      </c>
      <c r="F418" s="36">
        <f t="shared" si="12"/>
        <v>325.97999999999996</v>
      </c>
    </row>
    <row r="419" spans="1:6" ht="13.5" customHeight="1">
      <c r="A419" s="32" t="s">
        <v>31</v>
      </c>
      <c r="B419" s="33" t="s">
        <v>429</v>
      </c>
      <c r="C419" s="34">
        <v>7828</v>
      </c>
      <c r="D419" s="50">
        <f t="shared" si="13"/>
        <v>234.84</v>
      </c>
      <c r="E419" s="42">
        <v>0</v>
      </c>
      <c r="F419" s="36">
        <f t="shared" si="12"/>
        <v>234.84</v>
      </c>
    </row>
    <row r="420" spans="1:6" ht="13.5" customHeight="1">
      <c r="A420" s="32" t="s">
        <v>31</v>
      </c>
      <c r="B420" s="33" t="s">
        <v>430</v>
      </c>
      <c r="C420" s="34">
        <v>41876</v>
      </c>
      <c r="D420" s="50">
        <f t="shared" si="13"/>
        <v>1256.28</v>
      </c>
      <c r="E420" s="42">
        <v>1344</v>
      </c>
      <c r="F420" s="36">
        <f t="shared" si="12"/>
        <v>-87.72000000000003</v>
      </c>
    </row>
    <row r="421" spans="1:6" ht="13.5" customHeight="1">
      <c r="A421" s="32" t="s">
        <v>31</v>
      </c>
      <c r="B421" s="33" t="s">
        <v>431</v>
      </c>
      <c r="C421" s="34">
        <v>2414</v>
      </c>
      <c r="D421" s="50">
        <f t="shared" si="13"/>
        <v>72.42</v>
      </c>
      <c r="E421" s="42">
        <v>0</v>
      </c>
      <c r="F421" s="36">
        <f t="shared" si="12"/>
        <v>72.42</v>
      </c>
    </row>
    <row r="422" spans="1:6" ht="13.5" customHeight="1">
      <c r="A422" s="51" t="s">
        <v>31</v>
      </c>
      <c r="B422" s="51"/>
      <c r="C422" s="37">
        <v>127635</v>
      </c>
      <c r="D422" s="52">
        <f t="shared" si="13"/>
        <v>3829.0499999999997</v>
      </c>
      <c r="E422" s="46">
        <f>SUM(E409:E421)</f>
        <v>2235</v>
      </c>
      <c r="F422" s="40">
        <f t="shared" si="12"/>
        <v>1594.0499999999997</v>
      </c>
    </row>
    <row r="423" spans="1:6" ht="13.5" customHeight="1">
      <c r="A423" s="32" t="s">
        <v>32</v>
      </c>
      <c r="B423" s="33" t="s">
        <v>432</v>
      </c>
      <c r="C423" s="34">
        <v>3763</v>
      </c>
      <c r="D423" s="50">
        <f t="shared" si="13"/>
        <v>112.89</v>
      </c>
      <c r="E423" s="42">
        <v>26</v>
      </c>
      <c r="F423" s="36">
        <f t="shared" si="12"/>
        <v>86.89</v>
      </c>
    </row>
    <row r="424" spans="1:6" ht="13.5" customHeight="1">
      <c r="A424" s="32" t="s">
        <v>32</v>
      </c>
      <c r="B424" s="33" t="s">
        <v>433</v>
      </c>
      <c r="C424" s="34">
        <v>9110</v>
      </c>
      <c r="D424" s="50">
        <f t="shared" si="13"/>
        <v>273.3</v>
      </c>
      <c r="E424" s="42">
        <v>15</v>
      </c>
      <c r="F424" s="36">
        <f t="shared" si="12"/>
        <v>258.3</v>
      </c>
    </row>
    <row r="425" spans="1:6" ht="13.5" customHeight="1">
      <c r="A425" s="32" t="s">
        <v>32</v>
      </c>
      <c r="B425" s="33" t="s">
        <v>434</v>
      </c>
      <c r="C425" s="34">
        <v>8910</v>
      </c>
      <c r="D425" s="50">
        <f t="shared" si="13"/>
        <v>267.3</v>
      </c>
      <c r="E425" s="42">
        <v>2</v>
      </c>
      <c r="F425" s="36">
        <f t="shared" si="12"/>
        <v>265.3</v>
      </c>
    </row>
    <row r="426" spans="1:6" ht="13.5" customHeight="1">
      <c r="A426" s="32" t="s">
        <v>32</v>
      </c>
      <c r="B426" s="33" t="s">
        <v>435</v>
      </c>
      <c r="C426" s="34">
        <v>3196</v>
      </c>
      <c r="D426" s="50">
        <f t="shared" si="13"/>
        <v>95.88</v>
      </c>
      <c r="E426" s="42">
        <v>0</v>
      </c>
      <c r="F426" s="36">
        <f t="shared" si="12"/>
        <v>95.88</v>
      </c>
    </row>
    <row r="427" spans="1:6" ht="13.5" customHeight="1">
      <c r="A427" s="32" t="s">
        <v>32</v>
      </c>
      <c r="B427" s="33" t="s">
        <v>436</v>
      </c>
      <c r="C427" s="34">
        <v>7457</v>
      </c>
      <c r="D427" s="50">
        <f t="shared" si="13"/>
        <v>223.70999999999998</v>
      </c>
      <c r="E427" s="42">
        <v>575</v>
      </c>
      <c r="F427" s="36">
        <f t="shared" si="12"/>
        <v>-351.29</v>
      </c>
    </row>
    <row r="428" spans="1:6" ht="13.5" customHeight="1">
      <c r="A428" s="32" t="s">
        <v>32</v>
      </c>
      <c r="B428" s="33" t="s">
        <v>437</v>
      </c>
      <c r="C428" s="34">
        <v>3536</v>
      </c>
      <c r="D428" s="50">
        <f t="shared" si="13"/>
        <v>106.08</v>
      </c>
      <c r="E428" s="42">
        <v>0</v>
      </c>
      <c r="F428" s="36">
        <f t="shared" si="12"/>
        <v>106.08</v>
      </c>
    </row>
    <row r="429" spans="1:6" ht="13.5" customHeight="1">
      <c r="A429" s="32" t="s">
        <v>32</v>
      </c>
      <c r="B429" s="33" t="s">
        <v>438</v>
      </c>
      <c r="C429" s="34">
        <v>2004</v>
      </c>
      <c r="D429" s="50">
        <f t="shared" si="13"/>
        <v>60.12</v>
      </c>
      <c r="E429" s="42">
        <v>11</v>
      </c>
      <c r="F429" s="36">
        <f t="shared" si="12"/>
        <v>49.12</v>
      </c>
    </row>
    <row r="430" spans="1:6" ht="13.5" customHeight="1">
      <c r="A430" s="32" t="s">
        <v>32</v>
      </c>
      <c r="B430" s="33" t="s">
        <v>439</v>
      </c>
      <c r="C430" s="34">
        <v>2622</v>
      </c>
      <c r="D430" s="50">
        <f t="shared" si="13"/>
        <v>78.66</v>
      </c>
      <c r="E430" s="42">
        <v>20</v>
      </c>
      <c r="F430" s="36">
        <f t="shared" si="12"/>
        <v>58.66</v>
      </c>
    </row>
    <row r="431" spans="1:6" ht="13.5" customHeight="1">
      <c r="A431" s="32" t="s">
        <v>32</v>
      </c>
      <c r="B431" s="33" t="s">
        <v>440</v>
      </c>
      <c r="C431" s="34">
        <v>5059</v>
      </c>
      <c r="D431" s="50">
        <f t="shared" si="13"/>
        <v>151.76999999999998</v>
      </c>
      <c r="E431" s="42">
        <v>8</v>
      </c>
      <c r="F431" s="36">
        <f t="shared" si="12"/>
        <v>143.76999999999998</v>
      </c>
    </row>
    <row r="432" spans="1:6" ht="13.5" customHeight="1">
      <c r="A432" s="32" t="s">
        <v>32</v>
      </c>
      <c r="B432" s="33" t="s">
        <v>441</v>
      </c>
      <c r="C432" s="34">
        <v>3640</v>
      </c>
      <c r="D432" s="50">
        <f t="shared" si="13"/>
        <v>109.2</v>
      </c>
      <c r="E432" s="42">
        <v>4</v>
      </c>
      <c r="F432" s="36">
        <f t="shared" si="12"/>
        <v>105.2</v>
      </c>
    </row>
    <row r="433" spans="1:6" ht="13.5" customHeight="1">
      <c r="A433" s="32" t="s">
        <v>32</v>
      </c>
      <c r="B433" s="33" t="s">
        <v>442</v>
      </c>
      <c r="C433" s="34">
        <v>26476</v>
      </c>
      <c r="D433" s="50">
        <f t="shared" si="13"/>
        <v>794.28</v>
      </c>
      <c r="E433" s="42">
        <v>0</v>
      </c>
      <c r="F433" s="36">
        <f t="shared" si="12"/>
        <v>794.28</v>
      </c>
    </row>
    <row r="434" spans="1:6" ht="13.5" customHeight="1">
      <c r="A434" s="32" t="s">
        <v>32</v>
      </c>
      <c r="B434" s="33" t="s">
        <v>443</v>
      </c>
      <c r="C434" s="34">
        <v>5721</v>
      </c>
      <c r="D434" s="50">
        <f t="shared" si="13"/>
        <v>171.63</v>
      </c>
      <c r="E434" s="42">
        <v>13</v>
      </c>
      <c r="F434" s="36">
        <f t="shared" si="12"/>
        <v>158.63</v>
      </c>
    </row>
    <row r="435" spans="1:6" ht="13.5" customHeight="1">
      <c r="A435" s="51" t="s">
        <v>32</v>
      </c>
      <c r="B435" s="51"/>
      <c r="C435" s="37">
        <v>81494</v>
      </c>
      <c r="D435" s="52">
        <f t="shared" si="13"/>
        <v>2444.8199999999997</v>
      </c>
      <c r="E435" s="45">
        <f>SUM(E423:E434)</f>
        <v>674</v>
      </c>
      <c r="F435" s="40">
        <f t="shared" si="12"/>
        <v>1770.8199999999997</v>
      </c>
    </row>
    <row r="436" spans="1:6" ht="13.5" customHeight="1">
      <c r="A436" s="32" t="s">
        <v>33</v>
      </c>
      <c r="B436" s="33" t="s">
        <v>444</v>
      </c>
      <c r="C436" s="34">
        <v>7255</v>
      </c>
      <c r="D436" s="50">
        <f t="shared" si="13"/>
        <v>217.65</v>
      </c>
      <c r="E436" s="42">
        <v>13</v>
      </c>
      <c r="F436" s="36">
        <f t="shared" si="12"/>
        <v>204.65</v>
      </c>
    </row>
    <row r="437" spans="1:6" ht="13.5" customHeight="1">
      <c r="A437" s="32" t="s">
        <v>33</v>
      </c>
      <c r="B437" s="33" t="s">
        <v>445</v>
      </c>
      <c r="C437" s="34">
        <v>9998</v>
      </c>
      <c r="D437" s="50">
        <f t="shared" si="13"/>
        <v>299.94</v>
      </c>
      <c r="E437" s="42">
        <v>0</v>
      </c>
      <c r="F437" s="36">
        <f t="shared" si="12"/>
        <v>299.94</v>
      </c>
    </row>
    <row r="438" spans="1:6" ht="13.5" customHeight="1">
      <c r="A438" s="32" t="s">
        <v>33</v>
      </c>
      <c r="B438" s="33" t="s">
        <v>446</v>
      </c>
      <c r="C438" s="34">
        <v>5965</v>
      </c>
      <c r="D438" s="50">
        <f t="shared" si="13"/>
        <v>178.95</v>
      </c>
      <c r="E438" s="42">
        <v>0</v>
      </c>
      <c r="F438" s="36">
        <f t="shared" si="12"/>
        <v>178.95</v>
      </c>
    </row>
    <row r="439" spans="1:6" ht="13.5" customHeight="1">
      <c r="A439" s="32" t="s">
        <v>33</v>
      </c>
      <c r="B439" s="33" t="s">
        <v>447</v>
      </c>
      <c r="C439" s="34">
        <v>3183</v>
      </c>
      <c r="D439" s="50">
        <f t="shared" si="13"/>
        <v>95.49</v>
      </c>
      <c r="E439" s="42">
        <v>0</v>
      </c>
      <c r="F439" s="36">
        <f t="shared" si="12"/>
        <v>95.49</v>
      </c>
    </row>
    <row r="440" spans="1:6" ht="13.5" customHeight="1">
      <c r="A440" s="32" t="s">
        <v>33</v>
      </c>
      <c r="B440" s="33" t="s">
        <v>448</v>
      </c>
      <c r="C440" s="34">
        <v>4712</v>
      </c>
      <c r="D440" s="50">
        <f t="shared" si="13"/>
        <v>141.35999999999999</v>
      </c>
      <c r="E440" s="42">
        <v>1</v>
      </c>
      <c r="F440" s="36">
        <f t="shared" si="12"/>
        <v>140.35999999999999</v>
      </c>
    </row>
    <row r="441" spans="1:6" ht="13.5" customHeight="1">
      <c r="A441" s="32" t="s">
        <v>33</v>
      </c>
      <c r="B441" s="33" t="s">
        <v>449</v>
      </c>
      <c r="C441" s="34">
        <v>8327</v>
      </c>
      <c r="D441" s="50">
        <f t="shared" si="13"/>
        <v>249.81</v>
      </c>
      <c r="E441" s="42">
        <v>17</v>
      </c>
      <c r="F441" s="36">
        <f t="shared" si="12"/>
        <v>232.81</v>
      </c>
    </row>
    <row r="442" spans="1:6" ht="13.5" customHeight="1">
      <c r="A442" s="32" t="s">
        <v>33</v>
      </c>
      <c r="B442" s="33" t="s">
        <v>450</v>
      </c>
      <c r="C442" s="34">
        <v>3718</v>
      </c>
      <c r="D442" s="50">
        <f t="shared" si="13"/>
        <v>111.53999999999999</v>
      </c>
      <c r="E442" s="42">
        <v>225</v>
      </c>
      <c r="F442" s="36">
        <f t="shared" si="12"/>
        <v>-113.46000000000001</v>
      </c>
    </row>
    <row r="443" spans="1:6" ht="13.5" customHeight="1">
      <c r="A443" s="32" t="s">
        <v>33</v>
      </c>
      <c r="B443" s="33" t="s">
        <v>451</v>
      </c>
      <c r="C443" s="34">
        <v>6326</v>
      </c>
      <c r="D443" s="50">
        <f t="shared" si="13"/>
        <v>189.78</v>
      </c>
      <c r="E443" s="42">
        <v>0</v>
      </c>
      <c r="F443" s="36">
        <f t="shared" si="12"/>
        <v>189.78</v>
      </c>
    </row>
    <row r="444" spans="1:6" ht="13.5" customHeight="1">
      <c r="A444" s="32" t="s">
        <v>33</v>
      </c>
      <c r="B444" s="33" t="s">
        <v>452</v>
      </c>
      <c r="C444" s="34">
        <v>2929</v>
      </c>
      <c r="D444" s="50">
        <f t="shared" si="13"/>
        <v>87.86999999999999</v>
      </c>
      <c r="E444" s="42">
        <v>0</v>
      </c>
      <c r="F444" s="36">
        <f t="shared" si="12"/>
        <v>87.86999999999999</v>
      </c>
    </row>
    <row r="445" spans="1:6" ht="13.5" customHeight="1">
      <c r="A445" s="32" t="s">
        <v>33</v>
      </c>
      <c r="B445" s="33" t="s">
        <v>453</v>
      </c>
      <c r="C445" s="34">
        <v>6695</v>
      </c>
      <c r="D445" s="50">
        <f t="shared" si="13"/>
        <v>200.85</v>
      </c>
      <c r="E445" s="42">
        <v>0</v>
      </c>
      <c r="F445" s="36">
        <f t="shared" si="12"/>
        <v>200.85</v>
      </c>
    </row>
    <row r="446" spans="1:6" ht="13.5" customHeight="1">
      <c r="A446" s="32" t="s">
        <v>33</v>
      </c>
      <c r="B446" s="33" t="s">
        <v>454</v>
      </c>
      <c r="C446" s="34">
        <v>2244</v>
      </c>
      <c r="D446" s="50">
        <f t="shared" si="13"/>
        <v>67.32</v>
      </c>
      <c r="E446" s="42">
        <v>0</v>
      </c>
      <c r="F446" s="36">
        <f t="shared" si="12"/>
        <v>67.32</v>
      </c>
    </row>
    <row r="447" spans="1:6" ht="13.5" customHeight="1">
      <c r="A447" s="32" t="s">
        <v>33</v>
      </c>
      <c r="B447" s="33" t="s">
        <v>455</v>
      </c>
      <c r="C447" s="34">
        <v>3162</v>
      </c>
      <c r="D447" s="50">
        <f t="shared" si="13"/>
        <v>94.86</v>
      </c>
      <c r="E447" s="42">
        <v>0</v>
      </c>
      <c r="F447" s="36">
        <f t="shared" si="12"/>
        <v>94.86</v>
      </c>
    </row>
    <row r="448" spans="1:6" ht="13.5" customHeight="1">
      <c r="A448" s="32" t="s">
        <v>33</v>
      </c>
      <c r="B448" s="33" t="s">
        <v>456</v>
      </c>
      <c r="C448" s="34">
        <v>4303</v>
      </c>
      <c r="D448" s="50">
        <f t="shared" si="13"/>
        <v>129.09</v>
      </c>
      <c r="E448" s="42">
        <v>0</v>
      </c>
      <c r="F448" s="36">
        <f t="shared" si="12"/>
        <v>129.09</v>
      </c>
    </row>
    <row r="449" spans="1:6" ht="13.5" customHeight="1">
      <c r="A449" s="32" t="s">
        <v>33</v>
      </c>
      <c r="B449" s="33" t="s">
        <v>457</v>
      </c>
      <c r="C449" s="34">
        <v>7927</v>
      </c>
      <c r="D449" s="50">
        <f t="shared" si="13"/>
        <v>237.81</v>
      </c>
      <c r="E449" s="42">
        <v>272</v>
      </c>
      <c r="F449" s="36">
        <f t="shared" si="12"/>
        <v>-34.19</v>
      </c>
    </row>
    <row r="450" spans="1:6" ht="13.5" customHeight="1">
      <c r="A450" s="32" t="s">
        <v>33</v>
      </c>
      <c r="B450" s="33" t="s">
        <v>458</v>
      </c>
      <c r="C450" s="34">
        <v>15089</v>
      </c>
      <c r="D450" s="50">
        <f t="shared" si="13"/>
        <v>452.66999999999996</v>
      </c>
      <c r="E450" s="42">
        <v>0</v>
      </c>
      <c r="F450" s="36">
        <f t="shared" si="12"/>
        <v>452.66999999999996</v>
      </c>
    </row>
    <row r="451" spans="1:6" ht="13.5" customHeight="1">
      <c r="A451" s="32" t="s">
        <v>33</v>
      </c>
      <c r="B451" s="33" t="s">
        <v>459</v>
      </c>
      <c r="C451" s="34">
        <v>4597</v>
      </c>
      <c r="D451" s="50">
        <f t="shared" si="13"/>
        <v>137.91</v>
      </c>
      <c r="E451" s="42">
        <v>0</v>
      </c>
      <c r="F451" s="36">
        <f t="shared" si="12"/>
        <v>137.91</v>
      </c>
    </row>
    <row r="452" spans="1:6" ht="13.5" customHeight="1">
      <c r="A452" s="32" t="s">
        <v>33</v>
      </c>
      <c r="B452" s="33" t="s">
        <v>460</v>
      </c>
      <c r="C452" s="34">
        <v>3133</v>
      </c>
      <c r="D452" s="50">
        <f t="shared" si="13"/>
        <v>93.99</v>
      </c>
      <c r="E452" s="42">
        <v>0</v>
      </c>
      <c r="F452" s="36">
        <f t="shared" si="12"/>
        <v>93.99</v>
      </c>
    </row>
    <row r="453" spans="1:6" ht="13.5" customHeight="1">
      <c r="A453" s="32" t="s">
        <v>33</v>
      </c>
      <c r="B453" s="33" t="s">
        <v>461</v>
      </c>
      <c r="C453" s="34">
        <v>6887</v>
      </c>
      <c r="D453" s="50">
        <f t="shared" si="13"/>
        <v>206.60999999999999</v>
      </c>
      <c r="E453" s="42">
        <v>0</v>
      </c>
      <c r="F453" s="36">
        <f t="shared" si="12"/>
        <v>206.60999999999999</v>
      </c>
    </row>
    <row r="454" spans="1:6" ht="13.5" customHeight="1">
      <c r="A454" s="32" t="s">
        <v>33</v>
      </c>
      <c r="B454" s="33" t="s">
        <v>462</v>
      </c>
      <c r="C454" s="34">
        <v>97724</v>
      </c>
      <c r="D454" s="50">
        <f t="shared" si="13"/>
        <v>2931.72</v>
      </c>
      <c r="E454" s="42">
        <v>223</v>
      </c>
      <c r="F454" s="36">
        <f>D454-E454</f>
        <v>2708.72</v>
      </c>
    </row>
    <row r="455" spans="1:6" ht="13.5" customHeight="1">
      <c r="A455" s="51" t="s">
        <v>33</v>
      </c>
      <c r="B455" s="51"/>
      <c r="C455" s="37">
        <v>204174</v>
      </c>
      <c r="D455" s="52">
        <f t="shared" si="13"/>
        <v>6125.219999999999</v>
      </c>
      <c r="E455" s="45">
        <f>SUM(E436:E454)</f>
        <v>751</v>
      </c>
      <c r="F455" s="40">
        <f>D455-E455</f>
        <v>5374.219999999999</v>
      </c>
    </row>
    <row r="457" spans="1:6" ht="15">
      <c r="A457" s="51" t="s">
        <v>34</v>
      </c>
      <c r="B457" s="51"/>
      <c r="C457" s="37">
        <v>4378341</v>
      </c>
      <c r="D457" s="52">
        <f>C457*0.03</f>
        <v>131350.22999999998</v>
      </c>
      <c r="E457" s="46">
        <f>E455+E435+E422+E408+E388+E378+E366+E342+E328+E317+E301+E292+E282+E271+E245+E225+E212+E189+E174+E154+E145+E135+E113+E84+E74+E67+E45+E29</f>
        <v>40862</v>
      </c>
      <c r="F457" s="38">
        <f>F455+F435+F422+F408+F388+F378+F366+F342+F328+F317+F301+F292+F282+F271+F245+F225+F212+F189+F174+F154+F145+F135+F113+F84+F74+F67+F45+F29</f>
        <v>90488.23000000001</v>
      </c>
    </row>
    <row r="458" ht="15">
      <c r="B458" t="s">
        <v>463</v>
      </c>
    </row>
    <row r="459" ht="15">
      <c r="A459" s="47" t="s">
        <v>464</v>
      </c>
    </row>
    <row r="460" ht="15">
      <c r="A460" s="47" t="s">
        <v>465</v>
      </c>
    </row>
  </sheetData>
  <sheetProtection/>
  <autoFilter ref="A10:E455"/>
  <mergeCells count="33">
    <mergeCell ref="A435:B435"/>
    <mergeCell ref="A455:B455"/>
    <mergeCell ref="A457:B457"/>
    <mergeCell ref="A342:B342"/>
    <mergeCell ref="A366:B366"/>
    <mergeCell ref="A378:B378"/>
    <mergeCell ref="A388:B388"/>
    <mergeCell ref="A408:B408"/>
    <mergeCell ref="A422:B422"/>
    <mergeCell ref="A271:B271"/>
    <mergeCell ref="A282:B282"/>
    <mergeCell ref="A292:B292"/>
    <mergeCell ref="A301:B301"/>
    <mergeCell ref="A317:B317"/>
    <mergeCell ref="A328:B328"/>
    <mergeCell ref="A154:B154"/>
    <mergeCell ref="A174:B174"/>
    <mergeCell ref="A189:B189"/>
    <mergeCell ref="A212:B212"/>
    <mergeCell ref="A225:B225"/>
    <mergeCell ref="A245:B245"/>
    <mergeCell ref="A67:B67"/>
    <mergeCell ref="A74:B74"/>
    <mergeCell ref="A84:B84"/>
    <mergeCell ref="A113:B113"/>
    <mergeCell ref="A135:B135"/>
    <mergeCell ref="A145:B145"/>
    <mergeCell ref="A6:F6"/>
    <mergeCell ref="A7:F7"/>
    <mergeCell ref="A9:B9"/>
    <mergeCell ref="C9:D9"/>
    <mergeCell ref="A29:B29"/>
    <mergeCell ref="A45:B4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thiago.jesus</dc:creator>
  <cp:keywords/>
  <dc:description/>
  <cp:lastModifiedBy>thiago.jesus</cp:lastModifiedBy>
  <dcterms:created xsi:type="dcterms:W3CDTF">2018-05-17T13:16:47Z</dcterms:created>
  <dcterms:modified xsi:type="dcterms:W3CDTF">2018-05-17T13:19:54Z</dcterms:modified>
  <cp:category/>
  <cp:version/>
  <cp:contentType/>
  <cp:contentStatus/>
</cp:coreProperties>
</file>