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sab_touch\Desktop\Nova pasta\"/>
    </mc:Choice>
  </mc:AlternateContent>
  <xr:revisionPtr revIDLastSave="0" documentId="13_ncr:1_{DCFC1E2C-FB42-49E6-BC53-00884A33CF30}" xr6:coauthVersionLast="47" xr6:coauthVersionMax="47" xr10:uidLastSave="{00000000-0000-0000-0000-000000000000}"/>
  <bookViews>
    <workbookView xWindow="-120" yWindow="-120" windowWidth="29040" windowHeight="15840" tabRatio="864" firstSheet="1" activeTab="1" xr2:uid="{00000000-000D-0000-FFFF-FFFF00000000}"/>
  </bookViews>
  <sheets>
    <sheet name="RESUMO EXECUÇÃO" sheetId="88" state="hidden" r:id="rId1"/>
    <sheet name="MUN EXECUTOR" sheetId="65" r:id="rId2"/>
    <sheet name="UNIDADE EXECUTORA" sheetId="94" r:id="rId3"/>
    <sheet name="DISTRIBUIÇÃO RECURSO_CIB" sheetId="64" state="hidden" r:id="rId4"/>
    <sheet name="ALAGOINHAS" sheetId="67" r:id="rId5"/>
    <sheet name="BRUMADO" sheetId="68" r:id="rId6"/>
    <sheet name="EUNAPOLIS" sheetId="69" r:id="rId7"/>
    <sheet name="FEIRA DE SANTANA" sheetId="70" r:id="rId8"/>
    <sheet name="ILHEUS" sheetId="71" r:id="rId9"/>
    <sheet name="IRECÊ" sheetId="72" r:id="rId10"/>
    <sheet name="ITABUNA" sheetId="73" r:id="rId11"/>
    <sheet name="ITAPETINGA" sheetId="74" r:id="rId12"/>
    <sheet name="JEQUIE" sheetId="75" r:id="rId13"/>
    <sheet name="MURITIBA" sheetId="76" r:id="rId14"/>
    <sheet name="PAULO AFONSO" sheetId="77" r:id="rId15"/>
    <sheet name="PORTO SEGURO" sheetId="78" r:id="rId16"/>
    <sheet name="SALVADOR" sheetId="79" r:id="rId17"/>
    <sheet name="SANTALUZ" sheetId="80" r:id="rId18"/>
    <sheet name="TEIXEIRA DE FREITAS" sheetId="81" r:id="rId19"/>
    <sheet name="VITORIA DA CONQUISTA" sheetId="82" r:id="rId20"/>
  </sheets>
  <definedNames>
    <definedName name="_xlnm._FilterDatabase" localSheetId="4" hidden="1">ALAGOINHAS!$A$20:$J$44</definedName>
    <definedName name="_xlnm._FilterDatabase" localSheetId="5" hidden="1">BRUMADO!$A$30:$J$62</definedName>
    <definedName name="_xlnm._FilterDatabase" localSheetId="3" hidden="1">'DISTRIBUIÇÃO RECURSO_CIB'!$A$5:$L$422</definedName>
    <definedName name="_xlnm._FilterDatabase" localSheetId="6" hidden="1">EUNAPOLIS!$A$22:$J$39</definedName>
    <definedName name="_xlnm._FilterDatabase" localSheetId="7" hidden="1">'FEIRA DE SANTANA'!$A$29:$J$118</definedName>
    <definedName name="_xlnm._FilterDatabase" localSheetId="9" hidden="1">IRECÊ!$A$29:$J$56</definedName>
    <definedName name="_xlnm._FilterDatabase" localSheetId="10" hidden="1">ITABUNA!$A$31:$J$62</definedName>
    <definedName name="_xlnm._FilterDatabase" localSheetId="11" hidden="1">ITAPETINGA!$A$23:$J$43</definedName>
    <definedName name="_xlnm._FilterDatabase" localSheetId="12" hidden="1">JEQUIE!$A$31:$J$61</definedName>
    <definedName name="_xlnm._FilterDatabase" localSheetId="13" hidden="1">MURITIBA!$A$31:$J$43</definedName>
    <definedName name="_xlnm._FilterDatabase" localSheetId="15" hidden="1">'PORTO SEGURO'!$A$31:$J$35</definedName>
    <definedName name="_xlnm._FilterDatabase" localSheetId="16" hidden="1">SALVADOR!$A$32:$J$272</definedName>
    <definedName name="_xlnm._FilterDatabase" localSheetId="17" hidden="1">SANTALUZ!$A$30:$J$82</definedName>
    <definedName name="_xlnm._FilterDatabase" localSheetId="18" hidden="1">'TEIXEIRA DE FREITAS'!$A$25:$J$73</definedName>
    <definedName name="_xlnm._FilterDatabase" localSheetId="2" hidden="1">'UNIDADE EXECUTORA'!$A$7:$K$56</definedName>
    <definedName name="_xlnm._FilterDatabase" localSheetId="19" hidden="1">'VITORIA DA CONQUISTA'!$A$33:$J$59</definedName>
    <definedName name="AIHS_REJEITADAS_COCAD" localSheetId="0">#REF!</definedName>
    <definedName name="AIHS_REJEITADAS_COCAD" localSheetId="2">#REF!</definedName>
    <definedName name="AIHS_REJEITADAS_COCAD">#REF!</definedName>
    <definedName name="Consulta_CboXProced" localSheetId="3">#REF!</definedName>
    <definedName name="Consulta_CboXProced" localSheetId="0">#REF!</definedName>
    <definedName name="Consulta_CboXProced" localSheetId="2">#REF!</definedName>
    <definedName name="Consulta_CboXProced">#REF!</definedName>
    <definedName name="Consulta_Resumo_Valores_ok" localSheetId="0">#REF!</definedName>
    <definedName name="Consulta_Resumo_Valores_ok" localSheetId="2">#REF!</definedName>
    <definedName name="Consulta_Resumo_Valores_ok">#REF!</definedName>
    <definedName name="Exp_SM_ITAP_080714_4" localSheetId="3">#REF!</definedName>
    <definedName name="Exp_SM_ITAP_080714_4" localSheetId="0">#REF!</definedName>
    <definedName name="Exp_SM_ITAP_080714_4" localSheetId="2">#REF!</definedName>
    <definedName name="Exp_SM_ITAP_080714_4">#REF!</definedName>
    <definedName name="Exp_SM_JEQUIE_080714_4" localSheetId="3">#REF!</definedName>
    <definedName name="Exp_SM_JEQUIE_080714_4" localSheetId="0">#REF!</definedName>
    <definedName name="Exp_SM_JEQUIE_080714_4" localSheetId="2">#REF!</definedName>
    <definedName name="Exp_SM_JEQUIE_080714_4">#REF!</definedName>
    <definedName name="Exp_SM_JUAZ_080714_6" localSheetId="3">#REF!</definedName>
    <definedName name="Exp_SM_JUAZ_080714_6" localSheetId="0">#REF!</definedName>
    <definedName name="Exp_SM_JUAZ_080714_6" localSheetId="2">#REF!</definedName>
    <definedName name="Exp_SM_JUAZ_080714_6">#REF!</definedName>
    <definedName name="Exp_SM_SAJ_080714_4" localSheetId="3">#REF!</definedName>
    <definedName name="Exp_SM_SAJ_080714_4" localSheetId="0">#REF!</definedName>
    <definedName name="Exp_SM_SAJ_080714_4" localSheetId="2">#REF!</definedName>
    <definedName name="Exp_SM_SAJ_080714_4">#REF!</definedName>
    <definedName name="O" localSheetId="3">#REF!</definedName>
    <definedName name="O" localSheetId="0">#REF!</definedName>
    <definedName name="O" localSheetId="2">#REF!</definedName>
    <definedName name="O">#REF!</definedName>
    <definedName name="_xlnm.Print_Titles" localSheetId="3">'DISTRIBUIÇÃO RECURSO_CIB'!$5:$5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8" i="65" l="1"/>
  <c r="J28" i="65"/>
  <c r="I28" i="65"/>
  <c r="H28" i="65"/>
  <c r="E28" i="65"/>
  <c r="C28" i="65"/>
  <c r="K68" i="68"/>
  <c r="H68" i="68"/>
  <c r="G68" i="68"/>
  <c r="K66" i="73"/>
  <c r="H66" i="73"/>
  <c r="G79" i="81"/>
  <c r="K77" i="81"/>
  <c r="G77" i="81"/>
  <c r="H79" i="81" s="1"/>
  <c r="H77" i="81"/>
  <c r="K84" i="80"/>
  <c r="H84" i="80"/>
  <c r="G87" i="80"/>
  <c r="H87" i="80" s="1"/>
  <c r="G286" i="79"/>
  <c r="H286" i="79" s="1"/>
  <c r="G121" i="70"/>
  <c r="H121" i="70" s="1"/>
  <c r="G70" i="68"/>
  <c r="G49" i="67"/>
  <c r="G62" i="82"/>
  <c r="G60" i="82"/>
  <c r="G63" i="82" s="1"/>
  <c r="F60" i="82"/>
  <c r="E60" i="82"/>
  <c r="K60" i="82"/>
  <c r="H60" i="82"/>
  <c r="G26" i="82"/>
  <c r="J15" i="82" s="1"/>
  <c r="F26" i="82"/>
  <c r="F77" i="81"/>
  <c r="F19" i="81"/>
  <c r="G19" i="81"/>
  <c r="J12" i="81" s="1"/>
  <c r="G84" i="80"/>
  <c r="F84" i="80"/>
  <c r="D84" i="80"/>
  <c r="F23" i="80"/>
  <c r="K283" i="79"/>
  <c r="H283" i="79"/>
  <c r="G283" i="79"/>
  <c r="F283" i="79"/>
  <c r="D283" i="79"/>
  <c r="E283" i="79"/>
  <c r="G26" i="79"/>
  <c r="J12" i="79" s="1"/>
  <c r="F26" i="79"/>
  <c r="K37" i="78"/>
  <c r="H37" i="78"/>
  <c r="G39" i="78"/>
  <c r="F37" i="78"/>
  <c r="G37" i="78"/>
  <c r="G26" i="78"/>
  <c r="J14" i="78" s="1"/>
  <c r="F26" i="78"/>
  <c r="G26" i="77"/>
  <c r="J13" i="77" s="1"/>
  <c r="F26" i="77"/>
  <c r="G47" i="77"/>
  <c r="K45" i="77"/>
  <c r="G45" i="77"/>
  <c r="G48" i="77" s="1"/>
  <c r="F45" i="77"/>
  <c r="G46" i="76"/>
  <c r="K44" i="76"/>
  <c r="G44" i="76"/>
  <c r="G47" i="76" s="1"/>
  <c r="F44" i="76"/>
  <c r="H44" i="76"/>
  <c r="G25" i="76"/>
  <c r="J13" i="76" s="1"/>
  <c r="F25" i="76"/>
  <c r="G65" i="75"/>
  <c r="K63" i="75"/>
  <c r="H63" i="75"/>
  <c r="G63" i="75"/>
  <c r="G66" i="75" s="1"/>
  <c r="F63" i="75"/>
  <c r="C63" i="75"/>
  <c r="G24" i="75"/>
  <c r="J9" i="75" s="1"/>
  <c r="F24" i="75"/>
  <c r="G47" i="74"/>
  <c r="K45" i="74"/>
  <c r="H45" i="74"/>
  <c r="J24" i="74"/>
  <c r="E45" i="74"/>
  <c r="G45" i="74"/>
  <c r="F45" i="74"/>
  <c r="G18" i="74"/>
  <c r="J12" i="74" s="1"/>
  <c r="F18" i="74"/>
  <c r="G68" i="73"/>
  <c r="H68" i="73" s="1"/>
  <c r="J32" i="73"/>
  <c r="L32" i="73"/>
  <c r="M32" i="73"/>
  <c r="G66" i="73"/>
  <c r="F66" i="73"/>
  <c r="H8" i="73"/>
  <c r="G24" i="73"/>
  <c r="J11" i="73" s="1"/>
  <c r="F24" i="73"/>
  <c r="E24" i="73"/>
  <c r="I8" i="73" s="1"/>
  <c r="G56" i="72"/>
  <c r="G58" i="72" s="1"/>
  <c r="F56" i="72"/>
  <c r="G24" i="72"/>
  <c r="J10" i="72" s="1"/>
  <c r="F24" i="72"/>
  <c r="G35" i="71"/>
  <c r="H35" i="71" s="1"/>
  <c r="H36" i="71" s="1"/>
  <c r="G33" i="71"/>
  <c r="F33" i="71"/>
  <c r="G17" i="71"/>
  <c r="J10" i="71" s="1"/>
  <c r="F17" i="71"/>
  <c r="M30" i="70"/>
  <c r="K119" i="70"/>
  <c r="H119" i="70"/>
  <c r="J30" i="70"/>
  <c r="G119" i="70"/>
  <c r="G122" i="70" s="1"/>
  <c r="F119" i="70"/>
  <c r="G23" i="70"/>
  <c r="J10" i="70" s="1"/>
  <c r="F23" i="70"/>
  <c r="E23" i="70"/>
  <c r="G45" i="69"/>
  <c r="H45" i="69" s="1"/>
  <c r="K43" i="69"/>
  <c r="H43" i="69"/>
  <c r="G43" i="69"/>
  <c r="F43" i="69"/>
  <c r="E43" i="69"/>
  <c r="D43" i="69"/>
  <c r="C43" i="69"/>
  <c r="B43" i="69"/>
  <c r="J23" i="69"/>
  <c r="G16" i="69"/>
  <c r="J11" i="69" s="1"/>
  <c r="F16" i="69"/>
  <c r="G23" i="68"/>
  <c r="J8" i="68" s="1"/>
  <c r="F23" i="68"/>
  <c r="M31" i="68"/>
  <c r="I54" i="68"/>
  <c r="J54" i="68" s="1"/>
  <c r="I53" i="68"/>
  <c r="J53" i="68" s="1"/>
  <c r="I56" i="68"/>
  <c r="J56" i="68" s="1"/>
  <c r="I52" i="68"/>
  <c r="J52" i="68" s="1"/>
  <c r="J31" i="68"/>
  <c r="K47" i="67"/>
  <c r="H47" i="67"/>
  <c r="I31" i="68"/>
  <c r="E68" i="68"/>
  <c r="D68" i="68"/>
  <c r="C68" i="68"/>
  <c r="B68" i="68"/>
  <c r="F68" i="68"/>
  <c r="L21" i="67"/>
  <c r="N21" i="67"/>
  <c r="M21" i="67"/>
  <c r="F47" i="67"/>
  <c r="G47" i="67"/>
  <c r="B47" i="67"/>
  <c r="J8" i="67"/>
  <c r="J9" i="67"/>
  <c r="J10" i="67"/>
  <c r="J11" i="67"/>
  <c r="J12" i="67"/>
  <c r="J13" i="67"/>
  <c r="J14" i="67"/>
  <c r="J15" i="67"/>
  <c r="J16" i="67"/>
  <c r="J7" i="67"/>
  <c r="I56" i="94"/>
  <c r="L45" i="94" s="1"/>
  <c r="H56" i="94"/>
  <c r="B47" i="94"/>
  <c r="B42" i="94"/>
  <c r="B30" i="94"/>
  <c r="B51" i="94"/>
  <c r="B36" i="94"/>
  <c r="B43" i="94"/>
  <c r="B39" i="94"/>
  <c r="B27" i="94"/>
  <c r="B14" i="94"/>
  <c r="B52" i="94"/>
  <c r="B15" i="94"/>
  <c r="B46" i="94"/>
  <c r="B25" i="94"/>
  <c r="B45" i="94"/>
  <c r="B48" i="94"/>
  <c r="B24" i="94"/>
  <c r="B40" i="94"/>
  <c r="B19" i="94"/>
  <c r="B54" i="94"/>
  <c r="B22" i="94"/>
  <c r="B50" i="94"/>
  <c r="B35" i="94"/>
  <c r="B53" i="94"/>
  <c r="B23" i="94"/>
  <c r="B44" i="94"/>
  <c r="B38" i="94"/>
  <c r="B16" i="94"/>
  <c r="B18" i="94"/>
  <c r="B21" i="94"/>
  <c r="B32" i="94"/>
  <c r="B41" i="94"/>
  <c r="B28" i="94"/>
  <c r="B29" i="94"/>
  <c r="B26" i="94"/>
  <c r="B17" i="94"/>
  <c r="B8" i="94"/>
  <c r="B13" i="94"/>
  <c r="B49" i="94"/>
  <c r="B11" i="94"/>
  <c r="B12" i="94"/>
  <c r="B31" i="94"/>
  <c r="B10" i="94"/>
  <c r="B34" i="94"/>
  <c r="B33" i="94"/>
  <c r="B37" i="94"/>
  <c r="B9" i="94"/>
  <c r="B55" i="94"/>
  <c r="B20" i="94"/>
  <c r="G56" i="94"/>
  <c r="K49" i="94" s="1"/>
  <c r="F56" i="94"/>
  <c r="E56" i="94"/>
  <c r="J55" i="94" s="1"/>
  <c r="D56" i="94"/>
  <c r="K45" i="94"/>
  <c r="K41" i="94"/>
  <c r="K53" i="94"/>
  <c r="K23" i="94"/>
  <c r="K16" i="94"/>
  <c r="K15" i="94"/>
  <c r="J15" i="94"/>
  <c r="K14" i="94"/>
  <c r="J14" i="94"/>
  <c r="J51" i="94"/>
  <c r="J12" i="94"/>
  <c r="J11" i="94"/>
  <c r="J9" i="94"/>
  <c r="J8" i="94"/>
  <c r="L53" i="94" l="1"/>
  <c r="H47" i="77"/>
  <c r="J10" i="94"/>
  <c r="G88" i="80"/>
  <c r="H62" i="82"/>
  <c r="G46" i="69"/>
  <c r="J9" i="77"/>
  <c r="H65" i="75"/>
  <c r="H46" i="76"/>
  <c r="J22" i="77"/>
  <c r="G50" i="67"/>
  <c r="G71" i="68"/>
  <c r="G80" i="81"/>
  <c r="L39" i="94"/>
  <c r="J18" i="76"/>
  <c r="H39" i="78"/>
  <c r="G287" i="79"/>
  <c r="J10" i="82"/>
  <c r="J24" i="78"/>
  <c r="J11" i="78"/>
  <c r="G40" i="78"/>
  <c r="J25" i="78"/>
  <c r="J16" i="78"/>
  <c r="J10" i="78"/>
  <c r="J21" i="78"/>
  <c r="J19" i="78"/>
  <c r="J22" i="76"/>
  <c r="J9" i="76"/>
  <c r="J10" i="76"/>
  <c r="J14" i="76"/>
  <c r="J22" i="75"/>
  <c r="J18" i="75"/>
  <c r="J14" i="75"/>
  <c r="J10" i="75"/>
  <c r="J23" i="75"/>
  <c r="J19" i="75"/>
  <c r="J15" i="75"/>
  <c r="J11" i="75"/>
  <c r="J24" i="75"/>
  <c r="J20" i="75"/>
  <c r="J16" i="75"/>
  <c r="J12" i="75"/>
  <c r="J8" i="75"/>
  <c r="J21" i="75"/>
  <c r="J17" i="75"/>
  <c r="J13" i="75"/>
  <c r="J17" i="74"/>
  <c r="G48" i="74"/>
  <c r="J18" i="74"/>
  <c r="J10" i="74"/>
  <c r="J13" i="74"/>
  <c r="J14" i="74"/>
  <c r="G69" i="73"/>
  <c r="G59" i="72"/>
  <c r="H58" i="72"/>
  <c r="J24" i="72"/>
  <c r="J16" i="71"/>
  <c r="J12" i="71"/>
  <c r="J8" i="71"/>
  <c r="J15" i="71"/>
  <c r="J11" i="71"/>
  <c r="J17" i="71"/>
  <c r="J13" i="71"/>
  <c r="J9" i="71"/>
  <c r="J7" i="71"/>
  <c r="J14" i="71"/>
  <c r="J16" i="69"/>
  <c r="H70" i="68"/>
  <c r="H71" i="68" s="1"/>
  <c r="J21" i="68"/>
  <c r="J13" i="68"/>
  <c r="J22" i="68"/>
  <c r="J18" i="68"/>
  <c r="J14" i="68"/>
  <c r="J10" i="68"/>
  <c r="J23" i="68"/>
  <c r="J19" i="68"/>
  <c r="J15" i="68"/>
  <c r="J11" i="68"/>
  <c r="J17" i="68"/>
  <c r="J9" i="68"/>
  <c r="J7" i="68"/>
  <c r="J20" i="68"/>
  <c r="J16" i="68"/>
  <c r="J12" i="68"/>
  <c r="J23" i="82"/>
  <c r="J20" i="82"/>
  <c r="J13" i="82"/>
  <c r="J11" i="82"/>
  <c r="J24" i="82"/>
  <c r="J19" i="82"/>
  <c r="J16" i="82"/>
  <c r="J12" i="82"/>
  <c r="J25" i="82"/>
  <c r="J21" i="82"/>
  <c r="J17" i="82"/>
  <c r="J14" i="82"/>
  <c r="J26" i="82"/>
  <c r="J22" i="82"/>
  <c r="J18" i="82"/>
  <c r="J19" i="81"/>
  <c r="J15" i="81"/>
  <c r="J11" i="81"/>
  <c r="J17" i="81"/>
  <c r="J13" i="81"/>
  <c r="J9" i="81"/>
  <c r="J18" i="81"/>
  <c r="J14" i="81"/>
  <c r="J10" i="81"/>
  <c r="J8" i="81"/>
  <c r="J16" i="81"/>
  <c r="G23" i="80"/>
  <c r="J23" i="80" s="1"/>
  <c r="J9" i="79"/>
  <c r="J20" i="79"/>
  <c r="J26" i="79"/>
  <c r="J22" i="79"/>
  <c r="J13" i="79"/>
  <c r="J21" i="79"/>
  <c r="J14" i="79"/>
  <c r="J25" i="79"/>
  <c r="J17" i="79"/>
  <c r="J10" i="79"/>
  <c r="J8" i="79"/>
  <c r="J23" i="79"/>
  <c r="J18" i="79"/>
  <c r="J15" i="79"/>
  <c r="J11" i="79"/>
  <c r="J24" i="79"/>
  <c r="J19" i="79"/>
  <c r="J16" i="79"/>
  <c r="J15" i="78"/>
  <c r="J13" i="78"/>
  <c r="J22" i="78"/>
  <c r="J20" i="78"/>
  <c r="J17" i="78"/>
  <c r="J12" i="78"/>
  <c r="J26" i="78"/>
  <c r="J23" i="78"/>
  <c r="J18" i="78"/>
  <c r="J26" i="77"/>
  <c r="J23" i="77"/>
  <c r="J18" i="77"/>
  <c r="J14" i="77"/>
  <c r="J10" i="77"/>
  <c r="J19" i="77"/>
  <c r="J15" i="77"/>
  <c r="J11" i="77"/>
  <c r="J24" i="77"/>
  <c r="J21" i="77"/>
  <c r="J16" i="77"/>
  <c r="J12" i="77"/>
  <c r="J25" i="77"/>
  <c r="J20" i="77"/>
  <c r="J17" i="77"/>
  <c r="J19" i="76"/>
  <c r="J24" i="76"/>
  <c r="J20" i="76"/>
  <c r="J16" i="76"/>
  <c r="J12" i="76"/>
  <c r="J23" i="76"/>
  <c r="J15" i="76"/>
  <c r="J11" i="76"/>
  <c r="J25" i="76"/>
  <c r="J21" i="76"/>
  <c r="J17" i="76"/>
  <c r="J9" i="74"/>
  <c r="J15" i="74"/>
  <c r="J11" i="74"/>
  <c r="J16" i="74"/>
  <c r="J8" i="73"/>
  <c r="J23" i="73"/>
  <c r="J17" i="73"/>
  <c r="J13" i="73"/>
  <c r="J9" i="73"/>
  <c r="J21" i="73"/>
  <c r="J18" i="73"/>
  <c r="J14" i="73"/>
  <c r="J10" i="73"/>
  <c r="J19" i="73"/>
  <c r="J22" i="73"/>
  <c r="J15" i="73"/>
  <c r="J12" i="73"/>
  <c r="J24" i="73"/>
  <c r="J20" i="73"/>
  <c r="J16" i="73"/>
  <c r="J14" i="72"/>
  <c r="J16" i="72"/>
  <c r="J21" i="72"/>
  <c r="J7" i="72"/>
  <c r="J17" i="72"/>
  <c r="J8" i="72"/>
  <c r="J20" i="72"/>
  <c r="J12" i="72"/>
  <c r="J11" i="72"/>
  <c r="J22" i="72"/>
  <c r="J18" i="72"/>
  <c r="J13" i="72"/>
  <c r="J9" i="72"/>
  <c r="J23" i="72"/>
  <c r="J19" i="72"/>
  <c r="J15" i="72"/>
  <c r="G36" i="71"/>
  <c r="J7" i="70"/>
  <c r="J20" i="70"/>
  <c r="J15" i="70"/>
  <c r="J11" i="70"/>
  <c r="J23" i="70"/>
  <c r="J16" i="70"/>
  <c r="J8" i="70"/>
  <c r="J17" i="70"/>
  <c r="J13" i="70"/>
  <c r="J21" i="70"/>
  <c r="J19" i="70"/>
  <c r="J12" i="70"/>
  <c r="J9" i="70"/>
  <c r="J22" i="70"/>
  <c r="J18" i="70"/>
  <c r="J14" i="70"/>
  <c r="J8" i="69"/>
  <c r="J10" i="69"/>
  <c r="J12" i="69"/>
  <c r="J15" i="69"/>
  <c r="J7" i="69"/>
  <c r="J13" i="69"/>
  <c r="J9" i="69"/>
  <c r="J14" i="69"/>
  <c r="H49" i="67"/>
  <c r="K56" i="94"/>
  <c r="L40" i="94"/>
  <c r="L18" i="94"/>
  <c r="L38" i="94"/>
  <c r="L49" i="94"/>
  <c r="L47" i="94"/>
  <c r="L33" i="94"/>
  <c r="L22" i="94"/>
  <c r="L26" i="94"/>
  <c r="L37" i="94"/>
  <c r="L43" i="94"/>
  <c r="L50" i="94"/>
  <c r="K39" i="94"/>
  <c r="L54" i="94"/>
  <c r="L28" i="94"/>
  <c r="L13" i="94"/>
  <c r="L11" i="94"/>
  <c r="L31" i="94"/>
  <c r="L48" i="94"/>
  <c r="L12" i="94"/>
  <c r="L36" i="94"/>
  <c r="L20" i="94"/>
  <c r="L29" i="94"/>
  <c r="L17" i="94"/>
  <c r="L46" i="94"/>
  <c r="K25" i="94"/>
  <c r="K35" i="94"/>
  <c r="L55" i="94"/>
  <c r="L51" i="94"/>
  <c r="L9" i="94"/>
  <c r="L10" i="94"/>
  <c r="L15" i="94"/>
  <c r="L30" i="94"/>
  <c r="L44" i="94"/>
  <c r="L16" i="94"/>
  <c r="L41" i="94"/>
  <c r="L21" i="94"/>
  <c r="L19" i="94"/>
  <c r="L42" i="94"/>
  <c r="L56" i="94"/>
  <c r="L52" i="94"/>
  <c r="L25" i="94"/>
  <c r="L27" i="94"/>
  <c r="L24" i="94"/>
  <c r="L14" i="94"/>
  <c r="L34" i="94"/>
  <c r="L35" i="94"/>
  <c r="L23" i="94"/>
  <c r="L8" i="94"/>
  <c r="L32" i="94"/>
  <c r="K9" i="94"/>
  <c r="K13" i="94"/>
  <c r="K20" i="94"/>
  <c r="K29" i="94"/>
  <c r="K47" i="94"/>
  <c r="K38" i="94"/>
  <c r="K42" i="94"/>
  <c r="K55" i="94"/>
  <c r="K12" i="94"/>
  <c r="K19" i="94"/>
  <c r="K54" i="94"/>
  <c r="K32" i="94"/>
  <c r="K37" i="94"/>
  <c r="K48" i="94"/>
  <c r="K52" i="94"/>
  <c r="K18" i="94"/>
  <c r="K21" i="94"/>
  <c r="K30" i="94"/>
  <c r="K31" i="94"/>
  <c r="K34" i="94"/>
  <c r="K36" i="94"/>
  <c r="K40" i="94"/>
  <c r="K46" i="94"/>
  <c r="K50" i="94"/>
  <c r="K8" i="94"/>
  <c r="K11" i="94"/>
  <c r="K51" i="94"/>
  <c r="K10" i="94"/>
  <c r="K17" i="94"/>
  <c r="K22" i="94"/>
  <c r="K24" i="94"/>
  <c r="K28" i="94"/>
  <c r="K27" i="94"/>
  <c r="K26" i="94"/>
  <c r="K33" i="94"/>
  <c r="K43" i="94"/>
  <c r="K44" i="94"/>
  <c r="J16" i="94"/>
  <c r="J52" i="94"/>
  <c r="J13" i="94"/>
  <c r="J18" i="94"/>
  <c r="J23" i="94"/>
  <c r="J21" i="94"/>
  <c r="J20" i="94"/>
  <c r="J30" i="94"/>
  <c r="J41" i="94"/>
  <c r="J31" i="94"/>
  <c r="J29" i="94"/>
  <c r="J34" i="94"/>
  <c r="J35" i="94"/>
  <c r="J36" i="94"/>
  <c r="J39" i="94"/>
  <c r="J40" i="94"/>
  <c r="J45" i="94"/>
  <c r="J46" i="94"/>
  <c r="J47" i="94"/>
  <c r="J50" i="94"/>
  <c r="J56" i="94"/>
  <c r="J17" i="94"/>
  <c r="J19" i="94"/>
  <c r="J22" i="94"/>
  <c r="J25" i="94"/>
  <c r="J24" i="94"/>
  <c r="J54" i="94"/>
  <c r="J28" i="94"/>
  <c r="J53" i="94"/>
  <c r="J27" i="94"/>
  <c r="J32" i="94"/>
  <c r="J26" i="94"/>
  <c r="J38" i="94"/>
  <c r="J33" i="94"/>
  <c r="J37" i="94"/>
  <c r="J43" i="94"/>
  <c r="J42" i="94"/>
  <c r="J44" i="94"/>
  <c r="J48" i="94"/>
  <c r="J49" i="94"/>
  <c r="J19" i="80" l="1"/>
  <c r="J20" i="80"/>
  <c r="J9" i="80"/>
  <c r="J14" i="80"/>
  <c r="J7" i="80"/>
  <c r="J21" i="80"/>
  <c r="J15" i="80"/>
  <c r="J16" i="80"/>
  <c r="J18" i="80"/>
  <c r="J12" i="80"/>
  <c r="J8" i="80"/>
  <c r="J17" i="80"/>
  <c r="J10" i="80"/>
  <c r="J13" i="80"/>
  <c r="J11" i="80"/>
  <c r="J22" i="80"/>
  <c r="L17" i="65"/>
  <c r="L13" i="65"/>
  <c r="L22" i="65"/>
  <c r="L10" i="65"/>
  <c r="L25" i="65"/>
  <c r="L19" i="65"/>
  <c r="L15" i="65"/>
  <c r="L26" i="65"/>
  <c r="L16" i="65"/>
  <c r="L21" i="65"/>
  <c r="L14" i="65"/>
  <c r="L24" i="65"/>
  <c r="L18" i="65"/>
  <c r="L23" i="65"/>
  <c r="L8" i="65"/>
  <c r="L11" i="65"/>
  <c r="L27" i="65"/>
  <c r="L20" i="65"/>
  <c r="L12" i="65"/>
  <c r="L9" i="65"/>
  <c r="K9" i="65" l="1"/>
  <c r="J17" i="65"/>
  <c r="M17" i="65" s="1"/>
  <c r="J13" i="65"/>
  <c r="M13" i="65" s="1"/>
  <c r="J22" i="65"/>
  <c r="M22" i="65" s="1"/>
  <c r="J10" i="65"/>
  <c r="M10" i="65" s="1"/>
  <c r="J25" i="65"/>
  <c r="M25" i="65" s="1"/>
  <c r="J19" i="65"/>
  <c r="M19" i="65" s="1"/>
  <c r="J15" i="65"/>
  <c r="M15" i="65" s="1"/>
  <c r="J26" i="65"/>
  <c r="M26" i="65" s="1"/>
  <c r="J16" i="65"/>
  <c r="M16" i="65" s="1"/>
  <c r="J21" i="65"/>
  <c r="M21" i="65" s="1"/>
  <c r="J14" i="65"/>
  <c r="M14" i="65" s="1"/>
  <c r="J24" i="65"/>
  <c r="M24" i="65" s="1"/>
  <c r="J18" i="65"/>
  <c r="M18" i="65" s="1"/>
  <c r="J23" i="65"/>
  <c r="M23" i="65" s="1"/>
  <c r="J8" i="65"/>
  <c r="J11" i="65"/>
  <c r="M11" i="65" s="1"/>
  <c r="J27" i="65"/>
  <c r="M27" i="65" s="1"/>
  <c r="J20" i="65"/>
  <c r="M20" i="65" s="1"/>
  <c r="J12" i="65"/>
  <c r="M12" i="65" s="1"/>
  <c r="J9" i="65"/>
  <c r="M9" i="65" s="1"/>
  <c r="K16" i="65"/>
  <c r="M8" i="65" l="1"/>
  <c r="M28" i="65"/>
  <c r="K8" i="65" l="1"/>
  <c r="H7" i="71"/>
  <c r="L31" i="68"/>
  <c r="L28" i="65"/>
  <c r="K26" i="65" l="1"/>
  <c r="K25" i="65"/>
  <c r="K27" i="65"/>
  <c r="M34" i="82" l="1"/>
  <c r="L34" i="82"/>
  <c r="M26" i="81"/>
  <c r="L26" i="81"/>
  <c r="M31" i="80"/>
  <c r="L31" i="80"/>
  <c r="M33" i="79"/>
  <c r="L33" i="79"/>
  <c r="M32" i="78"/>
  <c r="L32" i="78"/>
  <c r="M35" i="77"/>
  <c r="L35" i="77"/>
  <c r="M32" i="76"/>
  <c r="L32" i="76"/>
  <c r="M32" i="75"/>
  <c r="L32" i="75"/>
  <c r="M24" i="74"/>
  <c r="L24" i="74"/>
  <c r="M25" i="71"/>
  <c r="L25" i="71"/>
  <c r="M23" i="69"/>
  <c r="L23" i="69"/>
  <c r="L30" i="70"/>
  <c r="D28" i="65" l="1"/>
  <c r="B28" i="65"/>
  <c r="B60" i="82" l="1"/>
  <c r="D60" i="82"/>
  <c r="E26" i="82"/>
  <c r="D26" i="82"/>
  <c r="E19" i="81"/>
  <c r="D19" i="81"/>
  <c r="E23" i="80"/>
  <c r="D23" i="80"/>
  <c r="I273" i="79"/>
  <c r="J273" i="79"/>
  <c r="I274" i="79"/>
  <c r="J274" i="79"/>
  <c r="I275" i="79"/>
  <c r="J275" i="79"/>
  <c r="C283" i="79"/>
  <c r="B283" i="79"/>
  <c r="E26" i="79"/>
  <c r="D26" i="79"/>
  <c r="E26" i="78"/>
  <c r="D26" i="78"/>
  <c r="E45" i="77"/>
  <c r="D45" i="77"/>
  <c r="E26" i="77"/>
  <c r="D26" i="77"/>
  <c r="E25" i="76"/>
  <c r="D63" i="75"/>
  <c r="E24" i="75"/>
  <c r="D24" i="75"/>
  <c r="E18" i="74"/>
  <c r="D18" i="74"/>
  <c r="E66" i="73"/>
  <c r="D66" i="73"/>
  <c r="I57" i="73"/>
  <c r="J57" i="73"/>
  <c r="D24" i="73"/>
  <c r="E56" i="72"/>
  <c r="D56" i="72"/>
  <c r="E24" i="72"/>
  <c r="D24" i="72"/>
  <c r="E33" i="71"/>
  <c r="D33" i="71"/>
  <c r="E17" i="71"/>
  <c r="I7" i="71" s="1"/>
  <c r="D17" i="71"/>
  <c r="D119" i="70"/>
  <c r="I10" i="70"/>
  <c r="D23" i="70"/>
  <c r="C23" i="70"/>
  <c r="H11" i="70" s="1"/>
  <c r="B23" i="70"/>
  <c r="I40" i="69"/>
  <c r="J40" i="69"/>
  <c r="I8" i="69"/>
  <c r="H8" i="69"/>
  <c r="I55" i="68"/>
  <c r="J55" i="68"/>
  <c r="I21" i="67"/>
  <c r="J21" i="67"/>
  <c r="I23" i="67"/>
  <c r="J23" i="67"/>
  <c r="I28" i="67"/>
  <c r="J28" i="67"/>
  <c r="I29" i="67"/>
  <c r="J29" i="67"/>
  <c r="I26" i="67"/>
  <c r="J26" i="67"/>
  <c r="I39" i="67"/>
  <c r="J39" i="67"/>
  <c r="I36" i="67"/>
  <c r="J36" i="67"/>
  <c r="I40" i="67"/>
  <c r="J40" i="67"/>
  <c r="I34" i="67"/>
  <c r="J34" i="67"/>
  <c r="I32" i="67"/>
  <c r="J32" i="67"/>
  <c r="I37" i="67"/>
  <c r="J37" i="67"/>
  <c r="I30" i="67"/>
  <c r="J30" i="67"/>
  <c r="I24" i="67"/>
  <c r="J24" i="67"/>
  <c r="I41" i="67"/>
  <c r="J41" i="67"/>
  <c r="I42" i="67"/>
  <c r="J42" i="67"/>
  <c r="I31" i="67"/>
  <c r="J31" i="67"/>
  <c r="I43" i="67"/>
  <c r="J43" i="67"/>
  <c r="I25" i="67"/>
  <c r="J25" i="67"/>
  <c r="I22" i="67"/>
  <c r="J22" i="67"/>
  <c r="I35" i="67"/>
  <c r="J35" i="67"/>
  <c r="I44" i="67"/>
  <c r="J44" i="67"/>
  <c r="I45" i="67"/>
  <c r="J45" i="67"/>
  <c r="I33" i="67"/>
  <c r="J33" i="67"/>
  <c r="I38" i="67"/>
  <c r="J38" i="67"/>
  <c r="I27" i="67"/>
  <c r="E47" i="67"/>
  <c r="D47" i="67"/>
  <c r="C47" i="67"/>
  <c r="I8" i="67"/>
  <c r="I9" i="67"/>
  <c r="I10" i="67"/>
  <c r="I11" i="67"/>
  <c r="I12" i="67"/>
  <c r="I13" i="67"/>
  <c r="I14" i="67"/>
  <c r="I15" i="67"/>
  <c r="I16" i="67"/>
  <c r="I7" i="67"/>
  <c r="H7" i="67"/>
  <c r="I47" i="67" l="1"/>
  <c r="H22" i="78"/>
  <c r="I22" i="78"/>
  <c r="H50" i="67"/>
  <c r="I11" i="70"/>
  <c r="I15" i="70"/>
  <c r="H63" i="82"/>
  <c r="H287" i="79"/>
  <c r="H48" i="77"/>
  <c r="H69" i="73"/>
  <c r="H59" i="72"/>
  <c r="I20" i="70"/>
  <c r="H8" i="70"/>
  <c r="I7" i="70"/>
  <c r="I16" i="70"/>
  <c r="I13" i="70"/>
  <c r="I8" i="70"/>
  <c r="H19" i="70"/>
  <c r="H12" i="70"/>
  <c r="H9" i="70"/>
  <c r="H7" i="70"/>
  <c r="H13" i="70"/>
  <c r="I19" i="70"/>
  <c r="I12" i="70"/>
  <c r="I9" i="70"/>
  <c r="H18" i="70"/>
  <c r="H14" i="70"/>
  <c r="H10" i="70"/>
  <c r="H16" i="70"/>
  <c r="I18" i="70"/>
  <c r="I14" i="70"/>
  <c r="H21" i="70"/>
  <c r="H15" i="70"/>
  <c r="J87" i="70"/>
  <c r="C60" i="82"/>
  <c r="C77" i="81"/>
  <c r="B77" i="81"/>
  <c r="C84" i="80"/>
  <c r="B84" i="80"/>
  <c r="C37" i="78"/>
  <c r="B37" i="78"/>
  <c r="C44" i="76"/>
  <c r="B44" i="76"/>
  <c r="B63" i="75"/>
  <c r="C45" i="74"/>
  <c r="B45" i="74"/>
  <c r="C66" i="73"/>
  <c r="B66" i="73"/>
  <c r="C119" i="70"/>
  <c r="B119" i="70"/>
  <c r="I53" i="82"/>
  <c r="I37" i="82"/>
  <c r="I39" i="82"/>
  <c r="I41" i="82"/>
  <c r="I40" i="82"/>
  <c r="I47" i="82"/>
  <c r="I44" i="82"/>
  <c r="I42" i="82"/>
  <c r="I45" i="82"/>
  <c r="I49" i="82"/>
  <c r="I56" i="82"/>
  <c r="I57" i="82"/>
  <c r="I50" i="82"/>
  <c r="I46" i="82"/>
  <c r="I43" i="82"/>
  <c r="I38" i="82"/>
  <c r="I35" i="82"/>
  <c r="I48" i="82"/>
  <c r="I52" i="82"/>
  <c r="I51" i="82"/>
  <c r="I34" i="82"/>
  <c r="I55" i="82"/>
  <c r="I54" i="82"/>
  <c r="I58" i="82"/>
  <c r="I36" i="82"/>
  <c r="J53" i="82"/>
  <c r="J37" i="82"/>
  <c r="J39" i="82"/>
  <c r="J41" i="82"/>
  <c r="J40" i="82"/>
  <c r="J47" i="82"/>
  <c r="J44" i="82"/>
  <c r="J42" i="82"/>
  <c r="J45" i="82"/>
  <c r="J49" i="82"/>
  <c r="J56" i="82"/>
  <c r="J57" i="82"/>
  <c r="J50" i="82"/>
  <c r="J46" i="82"/>
  <c r="J43" i="82"/>
  <c r="J38" i="82"/>
  <c r="J35" i="82"/>
  <c r="J48" i="82"/>
  <c r="J52" i="82"/>
  <c r="J51" i="82"/>
  <c r="J34" i="82"/>
  <c r="J55" i="82"/>
  <c r="J54" i="82"/>
  <c r="J58" i="82"/>
  <c r="J36" i="82"/>
  <c r="H14" i="82"/>
  <c r="H19" i="82"/>
  <c r="H16" i="82"/>
  <c r="H12" i="82"/>
  <c r="H25" i="82"/>
  <c r="H23" i="82"/>
  <c r="H21" i="82"/>
  <c r="H24" i="82"/>
  <c r="H18" i="82"/>
  <c r="H20" i="82"/>
  <c r="H11" i="82"/>
  <c r="H22" i="82"/>
  <c r="H15" i="82"/>
  <c r="H17" i="82"/>
  <c r="H10" i="82"/>
  <c r="H26" i="82"/>
  <c r="H13" i="82"/>
  <c r="I26" i="82"/>
  <c r="I33" i="81"/>
  <c r="I42" i="81"/>
  <c r="I34" i="81"/>
  <c r="I52" i="81"/>
  <c r="I57" i="81"/>
  <c r="I36" i="81"/>
  <c r="I59" i="81"/>
  <c r="I60" i="81"/>
  <c r="I27" i="81"/>
  <c r="I32" i="81"/>
  <c r="I61" i="81"/>
  <c r="I62" i="81"/>
  <c r="I35" i="81"/>
  <c r="I63" i="81"/>
  <c r="I38" i="81"/>
  <c r="I64" i="81"/>
  <c r="I65" i="81"/>
  <c r="I31" i="81"/>
  <c r="I29" i="81"/>
  <c r="I28" i="81"/>
  <c r="I66" i="81"/>
  <c r="I55" i="81"/>
  <c r="I30" i="81"/>
  <c r="I26" i="81"/>
  <c r="I37" i="81"/>
  <c r="I43" i="81"/>
  <c r="I40" i="81"/>
  <c r="I53" i="81"/>
  <c r="I47" i="81"/>
  <c r="I41" i="81"/>
  <c r="I39" i="81"/>
  <c r="I48" i="81"/>
  <c r="I56" i="81"/>
  <c r="I50" i="81"/>
  <c r="I45" i="81"/>
  <c r="I54" i="81"/>
  <c r="I51" i="81"/>
  <c r="I44" i="81"/>
  <c r="I46" i="81"/>
  <c r="I49" i="81"/>
  <c r="I67" i="81"/>
  <c r="I68" i="81"/>
  <c r="I69" i="81"/>
  <c r="I70" i="81"/>
  <c r="I71" i="81"/>
  <c r="I72" i="81"/>
  <c r="I73" i="81"/>
  <c r="I58" i="81"/>
  <c r="J33" i="81"/>
  <c r="J42" i="81"/>
  <c r="J34" i="81"/>
  <c r="J52" i="81"/>
  <c r="J57" i="81"/>
  <c r="J36" i="81"/>
  <c r="J59" i="81"/>
  <c r="J60" i="81"/>
  <c r="J27" i="81"/>
  <c r="J32" i="81"/>
  <c r="J61" i="81"/>
  <c r="J62" i="81"/>
  <c r="J35" i="81"/>
  <c r="J63" i="81"/>
  <c r="J38" i="81"/>
  <c r="J64" i="81"/>
  <c r="J65" i="81"/>
  <c r="J31" i="81"/>
  <c r="J29" i="81"/>
  <c r="J28" i="81"/>
  <c r="J66" i="81"/>
  <c r="J55" i="81"/>
  <c r="J30" i="81"/>
  <c r="J26" i="81"/>
  <c r="J37" i="81"/>
  <c r="J43" i="81"/>
  <c r="J40" i="81"/>
  <c r="J53" i="81"/>
  <c r="J47" i="81"/>
  <c r="J41" i="81"/>
  <c r="J39" i="81"/>
  <c r="J48" i="81"/>
  <c r="J56" i="81"/>
  <c r="J50" i="81"/>
  <c r="J45" i="81"/>
  <c r="J54" i="81"/>
  <c r="J51" i="81"/>
  <c r="J44" i="81"/>
  <c r="J46" i="81"/>
  <c r="J49" i="81"/>
  <c r="J67" i="81"/>
  <c r="J68" i="81"/>
  <c r="J69" i="81"/>
  <c r="J70" i="81"/>
  <c r="J71" i="81"/>
  <c r="J72" i="81"/>
  <c r="J73" i="81"/>
  <c r="H13" i="81"/>
  <c r="H16" i="81"/>
  <c r="H15" i="81"/>
  <c r="H12" i="81"/>
  <c r="H11" i="81"/>
  <c r="H9" i="81"/>
  <c r="H18" i="81"/>
  <c r="H14" i="81"/>
  <c r="H17" i="81"/>
  <c r="H8" i="81"/>
  <c r="H19" i="81"/>
  <c r="H10" i="81"/>
  <c r="I19" i="81"/>
  <c r="I13" i="81"/>
  <c r="I16" i="81"/>
  <c r="I15" i="81"/>
  <c r="I12" i="81"/>
  <c r="I11" i="81"/>
  <c r="I9" i="81"/>
  <c r="I18" i="81"/>
  <c r="I14" i="81"/>
  <c r="I17" i="81"/>
  <c r="I8" i="81"/>
  <c r="I74" i="80"/>
  <c r="I66" i="80"/>
  <c r="I36" i="80"/>
  <c r="I73" i="80"/>
  <c r="I49" i="80"/>
  <c r="I65" i="80"/>
  <c r="I40" i="80"/>
  <c r="I50" i="80"/>
  <c r="I38" i="80"/>
  <c r="I47" i="80"/>
  <c r="I31" i="80"/>
  <c r="I82" i="80"/>
  <c r="I67" i="80"/>
  <c r="I32" i="80"/>
  <c r="I46" i="80"/>
  <c r="I58" i="80"/>
  <c r="I69" i="80"/>
  <c r="I62" i="80"/>
  <c r="I57" i="80"/>
  <c r="I80" i="80"/>
  <c r="I60" i="80"/>
  <c r="I56" i="80"/>
  <c r="I72" i="80"/>
  <c r="I34" i="80"/>
  <c r="I77" i="80"/>
  <c r="I53" i="80"/>
  <c r="I55" i="80"/>
  <c r="I44" i="80"/>
  <c r="I76" i="80"/>
  <c r="I68" i="80"/>
  <c r="I45" i="80"/>
  <c r="I70" i="80"/>
  <c r="I61" i="80"/>
  <c r="I48" i="80"/>
  <c r="I64" i="80"/>
  <c r="I43" i="80"/>
  <c r="I41" i="80"/>
  <c r="I52" i="80"/>
  <c r="I37" i="80"/>
  <c r="I51" i="80"/>
  <c r="I35" i="80"/>
  <c r="I78" i="80"/>
  <c r="I39" i="80"/>
  <c r="I54" i="80"/>
  <c r="I59" i="80"/>
  <c r="I81" i="80"/>
  <c r="I75" i="80"/>
  <c r="I63" i="80"/>
  <c r="I33" i="80"/>
  <c r="I79" i="80"/>
  <c r="I42" i="80"/>
  <c r="I71" i="80"/>
  <c r="J74" i="80"/>
  <c r="J66" i="80"/>
  <c r="J36" i="80"/>
  <c r="J73" i="80"/>
  <c r="J49" i="80"/>
  <c r="J65" i="80"/>
  <c r="J40" i="80"/>
  <c r="J50" i="80"/>
  <c r="J38" i="80"/>
  <c r="J47" i="80"/>
  <c r="J31" i="80"/>
  <c r="J82" i="80"/>
  <c r="J67" i="80"/>
  <c r="J32" i="80"/>
  <c r="J46" i="80"/>
  <c r="J58" i="80"/>
  <c r="J69" i="80"/>
  <c r="J62" i="80"/>
  <c r="J57" i="80"/>
  <c r="J80" i="80"/>
  <c r="J60" i="80"/>
  <c r="J56" i="80"/>
  <c r="J72" i="80"/>
  <c r="J34" i="80"/>
  <c r="J77" i="80"/>
  <c r="J53" i="80"/>
  <c r="J55" i="80"/>
  <c r="J44" i="80"/>
  <c r="J76" i="80"/>
  <c r="J68" i="80"/>
  <c r="J45" i="80"/>
  <c r="J70" i="80"/>
  <c r="J61" i="80"/>
  <c r="J48" i="80"/>
  <c r="J64" i="80"/>
  <c r="J43" i="80"/>
  <c r="J41" i="80"/>
  <c r="J52" i="80"/>
  <c r="J37" i="80"/>
  <c r="J51" i="80"/>
  <c r="J35" i="80"/>
  <c r="J78" i="80"/>
  <c r="J39" i="80"/>
  <c r="J54" i="80"/>
  <c r="J59" i="80"/>
  <c r="J81" i="80"/>
  <c r="J75" i="80"/>
  <c r="J63" i="80"/>
  <c r="J33" i="80"/>
  <c r="J79" i="80"/>
  <c r="J42" i="80"/>
  <c r="J71" i="80"/>
  <c r="H12" i="80"/>
  <c r="H15" i="80"/>
  <c r="H14" i="80"/>
  <c r="H10" i="80"/>
  <c r="H22" i="80"/>
  <c r="H21" i="80"/>
  <c r="H20" i="80"/>
  <c r="H18" i="80"/>
  <c r="H9" i="80"/>
  <c r="H17" i="80"/>
  <c r="H8" i="80"/>
  <c r="H19" i="80"/>
  <c r="H13" i="80"/>
  <c r="H16" i="80"/>
  <c r="H7" i="80"/>
  <c r="H23" i="80"/>
  <c r="H11" i="80"/>
  <c r="I12" i="80"/>
  <c r="I14" i="80"/>
  <c r="I22" i="80"/>
  <c r="I20" i="80"/>
  <c r="I9" i="80"/>
  <c r="I8" i="80"/>
  <c r="I13" i="80"/>
  <c r="I7" i="80"/>
  <c r="I23" i="80"/>
  <c r="I138" i="79"/>
  <c r="I201" i="79"/>
  <c r="I78" i="79"/>
  <c r="I55" i="79"/>
  <c r="I65" i="79"/>
  <c r="I87" i="79"/>
  <c r="I102" i="79"/>
  <c r="I216" i="79"/>
  <c r="I67" i="79"/>
  <c r="I208" i="79"/>
  <c r="I107" i="79"/>
  <c r="I99" i="79"/>
  <c r="I127" i="79"/>
  <c r="I176" i="79"/>
  <c r="I112" i="79"/>
  <c r="I103" i="79"/>
  <c r="I175" i="79"/>
  <c r="I205" i="79"/>
  <c r="I137" i="79"/>
  <c r="I86" i="79"/>
  <c r="I54" i="79"/>
  <c r="I70" i="79"/>
  <c r="I219" i="79"/>
  <c r="I34" i="79"/>
  <c r="I146" i="79"/>
  <c r="I121" i="79"/>
  <c r="I191" i="79"/>
  <c r="I37" i="79"/>
  <c r="I101" i="79"/>
  <c r="I128" i="79"/>
  <c r="I98" i="79"/>
  <c r="I60" i="79"/>
  <c r="I51" i="79"/>
  <c r="I220" i="79"/>
  <c r="I77" i="79"/>
  <c r="I64" i="79"/>
  <c r="I68" i="79"/>
  <c r="I44" i="79"/>
  <c r="I71" i="79"/>
  <c r="I88" i="79"/>
  <c r="I136" i="79"/>
  <c r="I74" i="79"/>
  <c r="I199" i="79"/>
  <c r="I39" i="79"/>
  <c r="I113" i="79"/>
  <c r="I118" i="79"/>
  <c r="I91" i="79"/>
  <c r="I53" i="79"/>
  <c r="I59" i="79"/>
  <c r="I159" i="79"/>
  <c r="I56" i="79"/>
  <c r="I145" i="79"/>
  <c r="I120" i="79"/>
  <c r="I202" i="79"/>
  <c r="I149" i="79"/>
  <c r="I110" i="79"/>
  <c r="I97" i="79"/>
  <c r="I160" i="79"/>
  <c r="I221" i="79"/>
  <c r="I129" i="79"/>
  <c r="I164" i="79"/>
  <c r="I106" i="79"/>
  <c r="I82" i="79"/>
  <c r="I210" i="79"/>
  <c r="I93" i="79"/>
  <c r="I140" i="79"/>
  <c r="I172" i="79"/>
  <c r="I130" i="79"/>
  <c r="I111" i="79"/>
  <c r="I207" i="79"/>
  <c r="I43" i="79"/>
  <c r="I158" i="79"/>
  <c r="I85" i="79"/>
  <c r="I222" i="79"/>
  <c r="I141" i="79"/>
  <c r="I211" i="79"/>
  <c r="I117" i="79"/>
  <c r="I61" i="79"/>
  <c r="I131" i="79"/>
  <c r="I105" i="79"/>
  <c r="I58" i="79"/>
  <c r="I217" i="79"/>
  <c r="I192" i="79"/>
  <c r="I114" i="79"/>
  <c r="I161" i="79"/>
  <c r="I108" i="79"/>
  <c r="I188" i="79"/>
  <c r="I132" i="79"/>
  <c r="I35" i="79"/>
  <c r="I45" i="79"/>
  <c r="I125" i="79"/>
  <c r="I52" i="79"/>
  <c r="I41" i="79"/>
  <c r="I189" i="79"/>
  <c r="I89" i="79"/>
  <c r="I183" i="79"/>
  <c r="I173" i="79"/>
  <c r="I165" i="79"/>
  <c r="I90" i="79"/>
  <c r="I57" i="79"/>
  <c r="I62" i="79"/>
  <c r="I200" i="79"/>
  <c r="I151" i="79"/>
  <c r="I144" i="79"/>
  <c r="I133" i="79"/>
  <c r="I180" i="79"/>
  <c r="I69" i="79"/>
  <c r="I178" i="79"/>
  <c r="I194" i="79"/>
  <c r="I163" i="79"/>
  <c r="I66" i="79"/>
  <c r="I152" i="79"/>
  <c r="I49" i="79"/>
  <c r="I75" i="79"/>
  <c r="I123" i="79"/>
  <c r="I47" i="79"/>
  <c r="I177" i="79"/>
  <c r="I195" i="79"/>
  <c r="I115" i="79"/>
  <c r="I100" i="79"/>
  <c r="I206" i="79"/>
  <c r="I119" i="79"/>
  <c r="I96" i="79"/>
  <c r="I181" i="79"/>
  <c r="I109" i="79"/>
  <c r="I84" i="79"/>
  <c r="I212" i="79"/>
  <c r="I182" i="79"/>
  <c r="I50" i="79"/>
  <c r="I33" i="79"/>
  <c r="I148" i="79"/>
  <c r="I94" i="79"/>
  <c r="I116" i="79"/>
  <c r="I153" i="79"/>
  <c r="I223" i="79"/>
  <c r="I95" i="79"/>
  <c r="I38" i="79"/>
  <c r="I80" i="79"/>
  <c r="I73" i="79"/>
  <c r="I124" i="79"/>
  <c r="I42" i="79"/>
  <c r="I147" i="79"/>
  <c r="I142" i="79"/>
  <c r="I48" i="79"/>
  <c r="I224" i="79"/>
  <c r="I92" i="79"/>
  <c r="I46" i="79"/>
  <c r="I150" i="79"/>
  <c r="I225" i="79"/>
  <c r="I79" i="79"/>
  <c r="I157" i="79"/>
  <c r="I104" i="79"/>
  <c r="I226" i="79"/>
  <c r="I36" i="79"/>
  <c r="I227" i="79"/>
  <c r="I135" i="79"/>
  <c r="I63" i="79"/>
  <c r="I196" i="79"/>
  <c r="I169" i="79"/>
  <c r="I81" i="79"/>
  <c r="I156" i="79"/>
  <c r="I76" i="79"/>
  <c r="I72" i="79"/>
  <c r="I184" i="79"/>
  <c r="I139" i="79"/>
  <c r="I40" i="79"/>
  <c r="I126" i="79"/>
  <c r="I134" i="79"/>
  <c r="I187" i="79"/>
  <c r="I193" i="79"/>
  <c r="I179" i="79"/>
  <c r="I122" i="79"/>
  <c r="I213" i="79"/>
  <c r="I166" i="79"/>
  <c r="I174" i="79"/>
  <c r="I143" i="79"/>
  <c r="I154" i="79"/>
  <c r="I83" i="79"/>
  <c r="I190" i="79"/>
  <c r="I162" i="79"/>
  <c r="I218" i="79"/>
  <c r="I186" i="79"/>
  <c r="I171" i="79"/>
  <c r="I170" i="79"/>
  <c r="I167" i="79"/>
  <c r="I214" i="79"/>
  <c r="I203" i="79"/>
  <c r="I155" i="79"/>
  <c r="I215" i="79"/>
  <c r="I168" i="79"/>
  <c r="I204" i="79"/>
  <c r="I209" i="79"/>
  <c r="I197" i="79"/>
  <c r="I198" i="79"/>
  <c r="I228" i="79"/>
  <c r="I229" i="79"/>
  <c r="I230" i="79"/>
  <c r="I231" i="79"/>
  <c r="I232" i="79"/>
  <c r="I233" i="79"/>
  <c r="I234" i="79"/>
  <c r="I235" i="79"/>
  <c r="I236" i="79"/>
  <c r="I237" i="79"/>
  <c r="I238" i="79"/>
  <c r="I239" i="79"/>
  <c r="I240" i="79"/>
  <c r="I241" i="79"/>
  <c r="I242" i="79"/>
  <c r="I243" i="79"/>
  <c r="I244" i="79"/>
  <c r="I245" i="79"/>
  <c r="I246" i="79"/>
  <c r="I247" i="79"/>
  <c r="I248" i="79"/>
  <c r="I249" i="79"/>
  <c r="I250" i="79"/>
  <c r="I251" i="79"/>
  <c r="I252" i="79"/>
  <c r="I253" i="79"/>
  <c r="I254" i="79"/>
  <c r="I255" i="79"/>
  <c r="I256" i="79"/>
  <c r="I257" i="79"/>
  <c r="I258" i="79"/>
  <c r="I259" i="79"/>
  <c r="I260" i="79"/>
  <c r="I261" i="79"/>
  <c r="I262" i="79"/>
  <c r="I263" i="79"/>
  <c r="I264" i="79"/>
  <c r="I265" i="79"/>
  <c r="I266" i="79"/>
  <c r="I267" i="79"/>
  <c r="I268" i="79"/>
  <c r="I269" i="79"/>
  <c r="I270" i="79"/>
  <c r="I271" i="79"/>
  <c r="I272" i="79"/>
  <c r="I185" i="79"/>
  <c r="J138" i="79"/>
  <c r="J201" i="79"/>
  <c r="J78" i="79"/>
  <c r="J55" i="79"/>
  <c r="J65" i="79"/>
  <c r="J87" i="79"/>
  <c r="J102" i="79"/>
  <c r="J216" i="79"/>
  <c r="J67" i="79"/>
  <c r="J208" i="79"/>
  <c r="J107" i="79"/>
  <c r="J99" i="79"/>
  <c r="J127" i="79"/>
  <c r="J176" i="79"/>
  <c r="J112" i="79"/>
  <c r="J103" i="79"/>
  <c r="J175" i="79"/>
  <c r="J205" i="79"/>
  <c r="J137" i="79"/>
  <c r="J86" i="79"/>
  <c r="J54" i="79"/>
  <c r="J70" i="79"/>
  <c r="J219" i="79"/>
  <c r="J34" i="79"/>
  <c r="J146" i="79"/>
  <c r="J121" i="79"/>
  <c r="J191" i="79"/>
  <c r="J37" i="79"/>
  <c r="J101" i="79"/>
  <c r="J128" i="79"/>
  <c r="J98" i="79"/>
  <c r="J60" i="79"/>
  <c r="J51" i="79"/>
  <c r="J220" i="79"/>
  <c r="J77" i="79"/>
  <c r="J64" i="79"/>
  <c r="J68" i="79"/>
  <c r="J44" i="79"/>
  <c r="J71" i="79"/>
  <c r="J88" i="79"/>
  <c r="J136" i="79"/>
  <c r="J74" i="79"/>
  <c r="J199" i="79"/>
  <c r="J39" i="79"/>
  <c r="J113" i="79"/>
  <c r="J118" i="79"/>
  <c r="J91" i="79"/>
  <c r="J53" i="79"/>
  <c r="J59" i="79"/>
  <c r="J159" i="79"/>
  <c r="J56" i="79"/>
  <c r="J145" i="79"/>
  <c r="J120" i="79"/>
  <c r="J202" i="79"/>
  <c r="J149" i="79"/>
  <c r="J110" i="79"/>
  <c r="J97" i="79"/>
  <c r="J160" i="79"/>
  <c r="J221" i="79"/>
  <c r="J129" i="79"/>
  <c r="J164" i="79"/>
  <c r="J106" i="79"/>
  <c r="J82" i="79"/>
  <c r="J210" i="79"/>
  <c r="J93" i="79"/>
  <c r="J140" i="79"/>
  <c r="J172" i="79"/>
  <c r="J130" i="79"/>
  <c r="J111" i="79"/>
  <c r="J207" i="79"/>
  <c r="J43" i="79"/>
  <c r="J158" i="79"/>
  <c r="J85" i="79"/>
  <c r="J222" i="79"/>
  <c r="J141" i="79"/>
  <c r="J211" i="79"/>
  <c r="J117" i="79"/>
  <c r="J61" i="79"/>
  <c r="J131" i="79"/>
  <c r="J105" i="79"/>
  <c r="J58" i="79"/>
  <c r="J217" i="79"/>
  <c r="J192" i="79"/>
  <c r="J114" i="79"/>
  <c r="J161" i="79"/>
  <c r="J108" i="79"/>
  <c r="J188" i="79"/>
  <c r="J132" i="79"/>
  <c r="J35" i="79"/>
  <c r="J45" i="79"/>
  <c r="J125" i="79"/>
  <c r="J52" i="79"/>
  <c r="J41" i="79"/>
  <c r="J189" i="79"/>
  <c r="J89" i="79"/>
  <c r="J183" i="79"/>
  <c r="J173" i="79"/>
  <c r="J165" i="79"/>
  <c r="J90" i="79"/>
  <c r="J57" i="79"/>
  <c r="J62" i="79"/>
  <c r="J200" i="79"/>
  <c r="J151" i="79"/>
  <c r="J144" i="79"/>
  <c r="J133" i="79"/>
  <c r="J180" i="79"/>
  <c r="J69" i="79"/>
  <c r="J178" i="79"/>
  <c r="J194" i="79"/>
  <c r="J163" i="79"/>
  <c r="J66" i="79"/>
  <c r="J152" i="79"/>
  <c r="J49" i="79"/>
  <c r="J75" i="79"/>
  <c r="J123" i="79"/>
  <c r="J47" i="79"/>
  <c r="J177" i="79"/>
  <c r="J195" i="79"/>
  <c r="J115" i="79"/>
  <c r="J100" i="79"/>
  <c r="J206" i="79"/>
  <c r="J119" i="79"/>
  <c r="J96" i="79"/>
  <c r="J181" i="79"/>
  <c r="J109" i="79"/>
  <c r="J84" i="79"/>
  <c r="J212" i="79"/>
  <c r="J182" i="79"/>
  <c r="J50" i="79"/>
  <c r="J33" i="79"/>
  <c r="J148" i="79"/>
  <c r="J94" i="79"/>
  <c r="J116" i="79"/>
  <c r="J153" i="79"/>
  <c r="J223" i="79"/>
  <c r="J95" i="79"/>
  <c r="J38" i="79"/>
  <c r="J80" i="79"/>
  <c r="J73" i="79"/>
  <c r="J124" i="79"/>
  <c r="J42" i="79"/>
  <c r="J147" i="79"/>
  <c r="J142" i="79"/>
  <c r="J48" i="79"/>
  <c r="J224" i="79"/>
  <c r="J92" i="79"/>
  <c r="J46" i="79"/>
  <c r="J150" i="79"/>
  <c r="J225" i="79"/>
  <c r="J79" i="79"/>
  <c r="J157" i="79"/>
  <c r="J104" i="79"/>
  <c r="J226" i="79"/>
  <c r="J36" i="79"/>
  <c r="J227" i="79"/>
  <c r="J135" i="79"/>
  <c r="J63" i="79"/>
  <c r="J196" i="79"/>
  <c r="J169" i="79"/>
  <c r="J81" i="79"/>
  <c r="J156" i="79"/>
  <c r="J76" i="79"/>
  <c r="J72" i="79"/>
  <c r="J184" i="79"/>
  <c r="J139" i="79"/>
  <c r="J40" i="79"/>
  <c r="J126" i="79"/>
  <c r="J134" i="79"/>
  <c r="J187" i="79"/>
  <c r="J193" i="79"/>
  <c r="J179" i="79"/>
  <c r="J122" i="79"/>
  <c r="J213" i="79"/>
  <c r="J166" i="79"/>
  <c r="J174" i="79"/>
  <c r="J143" i="79"/>
  <c r="J154" i="79"/>
  <c r="J83" i="79"/>
  <c r="J190" i="79"/>
  <c r="J162" i="79"/>
  <c r="J218" i="79"/>
  <c r="J186" i="79"/>
  <c r="J171" i="79"/>
  <c r="J170" i="79"/>
  <c r="J167" i="79"/>
  <c r="J214" i="79"/>
  <c r="J203" i="79"/>
  <c r="J155" i="79"/>
  <c r="J215" i="79"/>
  <c r="J168" i="79"/>
  <c r="J204" i="79"/>
  <c r="J209" i="79"/>
  <c r="J197" i="79"/>
  <c r="J198" i="79"/>
  <c r="J228" i="79"/>
  <c r="J229" i="79"/>
  <c r="J230" i="79"/>
  <c r="J231" i="79"/>
  <c r="J232" i="79"/>
  <c r="J233" i="79"/>
  <c r="J234" i="79"/>
  <c r="J235" i="79"/>
  <c r="J236" i="79"/>
  <c r="J237" i="79"/>
  <c r="J238" i="79"/>
  <c r="J239" i="79"/>
  <c r="J240" i="79"/>
  <c r="J241" i="79"/>
  <c r="J242" i="79"/>
  <c r="J243" i="79"/>
  <c r="J244" i="79"/>
  <c r="J245" i="79"/>
  <c r="J246" i="79"/>
  <c r="J247" i="79"/>
  <c r="J248" i="79"/>
  <c r="J249" i="79"/>
  <c r="J250" i="79"/>
  <c r="J251" i="79"/>
  <c r="J252" i="79"/>
  <c r="J253" i="79"/>
  <c r="J254" i="79"/>
  <c r="J255" i="79"/>
  <c r="J256" i="79"/>
  <c r="J257" i="79"/>
  <c r="J258" i="79"/>
  <c r="J259" i="79"/>
  <c r="J260" i="79"/>
  <c r="J261" i="79"/>
  <c r="J262" i="79"/>
  <c r="J263" i="79"/>
  <c r="J264" i="79"/>
  <c r="J265" i="79"/>
  <c r="J266" i="79"/>
  <c r="J267" i="79"/>
  <c r="J268" i="79"/>
  <c r="J269" i="79"/>
  <c r="J270" i="79"/>
  <c r="J271" i="79"/>
  <c r="J272" i="79"/>
  <c r="H13" i="79"/>
  <c r="H17" i="79"/>
  <c r="H16" i="79"/>
  <c r="H9" i="79"/>
  <c r="H24" i="79"/>
  <c r="H23" i="79"/>
  <c r="H19" i="79"/>
  <c r="H21" i="79"/>
  <c r="H25" i="79"/>
  <c r="H22" i="79"/>
  <c r="H14" i="79"/>
  <c r="H20" i="79"/>
  <c r="H10" i="79"/>
  <c r="H18" i="79"/>
  <c r="H11" i="79"/>
  <c r="H15" i="79"/>
  <c r="H8" i="79"/>
  <c r="H26" i="79"/>
  <c r="H12" i="79"/>
  <c r="I26" i="79"/>
  <c r="I34" i="78"/>
  <c r="I32" i="78"/>
  <c r="I33" i="78"/>
  <c r="I35" i="78"/>
  <c r="J34" i="78"/>
  <c r="D37" i="78"/>
  <c r="J33" i="78"/>
  <c r="J35" i="78"/>
  <c r="H13" i="78"/>
  <c r="H19" i="78"/>
  <c r="H18" i="78"/>
  <c r="H15" i="78"/>
  <c r="H25" i="78"/>
  <c r="H21" i="78"/>
  <c r="H20" i="78"/>
  <c r="H14" i="78"/>
  <c r="H24" i="78"/>
  <c r="H17" i="78"/>
  <c r="H23" i="78"/>
  <c r="H16" i="78"/>
  <c r="H12" i="78"/>
  <c r="H10" i="78"/>
  <c r="H26" i="78"/>
  <c r="H11" i="78"/>
  <c r="I26" i="78"/>
  <c r="I41" i="77"/>
  <c r="I38" i="77"/>
  <c r="I36" i="77"/>
  <c r="I43" i="77"/>
  <c r="I35" i="77"/>
  <c r="I40" i="77"/>
  <c r="I42" i="77"/>
  <c r="I44" i="77"/>
  <c r="I37" i="77"/>
  <c r="I39" i="77"/>
  <c r="H45" i="77"/>
  <c r="J41" i="77"/>
  <c r="J38" i="77"/>
  <c r="J36" i="77"/>
  <c r="J43" i="77"/>
  <c r="J35" i="77"/>
  <c r="J40" i="77"/>
  <c r="J42" i="77"/>
  <c r="J44" i="77"/>
  <c r="J37" i="77"/>
  <c r="J39" i="77"/>
  <c r="H13" i="77"/>
  <c r="H18" i="77"/>
  <c r="H16" i="77"/>
  <c r="H10" i="77"/>
  <c r="H24" i="77"/>
  <c r="H25" i="77"/>
  <c r="H21" i="77"/>
  <c r="H19" i="77"/>
  <c r="H23" i="77"/>
  <c r="H15" i="77"/>
  <c r="H22" i="77"/>
  <c r="H11" i="77"/>
  <c r="H20" i="77"/>
  <c r="H14" i="77"/>
  <c r="H17" i="77"/>
  <c r="H9" i="77"/>
  <c r="H26" i="77"/>
  <c r="H12" i="77"/>
  <c r="I9" i="77"/>
  <c r="I26" i="77"/>
  <c r="I12" i="77"/>
  <c r="I35" i="76"/>
  <c r="I40" i="76"/>
  <c r="I32" i="76"/>
  <c r="I37" i="76"/>
  <c r="I36" i="76"/>
  <c r="I42" i="76"/>
  <c r="I33" i="76"/>
  <c r="I39" i="76"/>
  <c r="I34" i="76"/>
  <c r="I38" i="76"/>
  <c r="I41" i="76"/>
  <c r="J41" i="76"/>
  <c r="J35" i="76"/>
  <c r="J40" i="76"/>
  <c r="J32" i="76"/>
  <c r="J37" i="76"/>
  <c r="J36" i="76"/>
  <c r="J42" i="76"/>
  <c r="J33" i="76"/>
  <c r="J39" i="76"/>
  <c r="J34" i="76"/>
  <c r="J38" i="76"/>
  <c r="H13" i="76"/>
  <c r="H18" i="76"/>
  <c r="H17" i="76"/>
  <c r="H11" i="76"/>
  <c r="H23" i="76"/>
  <c r="H24" i="76"/>
  <c r="H22" i="76"/>
  <c r="H21" i="76"/>
  <c r="H15" i="76"/>
  <c r="H20" i="76"/>
  <c r="H10" i="76"/>
  <c r="H19" i="76"/>
  <c r="H14" i="76"/>
  <c r="H16" i="76"/>
  <c r="H9" i="76"/>
  <c r="H25" i="76"/>
  <c r="H12" i="76"/>
  <c r="I25" i="76"/>
  <c r="I48" i="75"/>
  <c r="I39" i="75"/>
  <c r="I60" i="75"/>
  <c r="I53" i="75"/>
  <c r="I54" i="75"/>
  <c r="I37" i="75"/>
  <c r="I52" i="75"/>
  <c r="I34" i="75"/>
  <c r="I32" i="75"/>
  <c r="I51" i="75"/>
  <c r="I40" i="75"/>
  <c r="I56" i="75"/>
  <c r="I59" i="75"/>
  <c r="I47" i="75"/>
  <c r="J42" i="75"/>
  <c r="J48" i="75"/>
  <c r="J39" i="75"/>
  <c r="J58" i="75"/>
  <c r="J61" i="75"/>
  <c r="J60" i="75"/>
  <c r="J53" i="75"/>
  <c r="J43" i="75"/>
  <c r="J36" i="75"/>
  <c r="J33" i="75"/>
  <c r="J54" i="75"/>
  <c r="J44" i="75"/>
  <c r="J38" i="75"/>
  <c r="J37" i="75"/>
  <c r="J52" i="75"/>
  <c r="J50" i="75"/>
  <c r="J45" i="75"/>
  <c r="J34" i="75"/>
  <c r="J32" i="75"/>
  <c r="J35" i="75"/>
  <c r="J49" i="75"/>
  <c r="J51" i="75"/>
  <c r="J40" i="75"/>
  <c r="J46" i="75"/>
  <c r="J55" i="75"/>
  <c r="J41" i="75"/>
  <c r="J56" i="75"/>
  <c r="J59" i="75"/>
  <c r="J57" i="75"/>
  <c r="H11" i="75"/>
  <c r="H17" i="75"/>
  <c r="H15" i="75"/>
  <c r="H14" i="75"/>
  <c r="H21" i="75"/>
  <c r="H19" i="75"/>
  <c r="H20" i="75"/>
  <c r="H10" i="75"/>
  <c r="H22" i="75"/>
  <c r="H13" i="75"/>
  <c r="H18" i="75"/>
  <c r="H9" i="75"/>
  <c r="H16" i="75"/>
  <c r="H8" i="75"/>
  <c r="H24" i="75"/>
  <c r="H12" i="75"/>
  <c r="I19" i="75"/>
  <c r="I10" i="75"/>
  <c r="I13" i="75"/>
  <c r="I9" i="75"/>
  <c r="I8" i="75"/>
  <c r="I24" i="75"/>
  <c r="I38" i="74"/>
  <c r="I34" i="74"/>
  <c r="I40" i="74"/>
  <c r="I29" i="74"/>
  <c r="I30" i="74"/>
  <c r="I37" i="74"/>
  <c r="I26" i="74"/>
  <c r="I42" i="74"/>
  <c r="I24" i="74"/>
  <c r="I28" i="74"/>
  <c r="I27" i="74"/>
  <c r="I25" i="74"/>
  <c r="I32" i="74"/>
  <c r="I31" i="74"/>
  <c r="I35" i="74"/>
  <c r="I36" i="74"/>
  <c r="I43" i="74"/>
  <c r="I41" i="74"/>
  <c r="I39" i="74"/>
  <c r="I33" i="74"/>
  <c r="J38" i="74"/>
  <c r="J34" i="74"/>
  <c r="J40" i="74"/>
  <c r="J29" i="74"/>
  <c r="J30" i="74"/>
  <c r="J37" i="74"/>
  <c r="J26" i="74"/>
  <c r="J42" i="74"/>
  <c r="J28" i="74"/>
  <c r="J27" i="74"/>
  <c r="J25" i="74"/>
  <c r="J32" i="74"/>
  <c r="J31" i="74"/>
  <c r="J35" i="74"/>
  <c r="J36" i="74"/>
  <c r="J43" i="74"/>
  <c r="J41" i="74"/>
  <c r="J39" i="74"/>
  <c r="H12" i="74"/>
  <c r="H17" i="74"/>
  <c r="H16" i="74"/>
  <c r="H13" i="74"/>
  <c r="H15" i="74"/>
  <c r="H10" i="74"/>
  <c r="H14" i="74"/>
  <c r="H9" i="74"/>
  <c r="H18" i="74"/>
  <c r="I18" i="74"/>
  <c r="H11" i="74"/>
  <c r="I11" i="74"/>
  <c r="I48" i="73"/>
  <c r="I35" i="73"/>
  <c r="I37" i="73"/>
  <c r="I42" i="73"/>
  <c r="I55" i="73"/>
  <c r="I40" i="73"/>
  <c r="I38" i="73"/>
  <c r="I45" i="73"/>
  <c r="I46" i="73"/>
  <c r="I43" i="73"/>
  <c r="I51" i="73"/>
  <c r="I62" i="73"/>
  <c r="I34" i="73"/>
  <c r="I63" i="73"/>
  <c r="I49" i="73"/>
  <c r="J54" i="73"/>
  <c r="J41" i="73"/>
  <c r="J48" i="73"/>
  <c r="J35" i="73"/>
  <c r="J33" i="73"/>
  <c r="J53" i="73"/>
  <c r="J37" i="73"/>
  <c r="J42" i="73"/>
  <c r="J58" i="73"/>
  <c r="J36" i="73"/>
  <c r="J55" i="73"/>
  <c r="J40" i="73"/>
  <c r="J50" i="73"/>
  <c r="J38" i="73"/>
  <c r="J45" i="73"/>
  <c r="J47" i="73"/>
  <c r="J60" i="73"/>
  <c r="J46" i="73"/>
  <c r="J43" i="73"/>
  <c r="J61" i="73"/>
  <c r="J44" i="73"/>
  <c r="J51" i="73"/>
  <c r="J62" i="73"/>
  <c r="J52" i="73"/>
  <c r="J39" i="73"/>
  <c r="J34" i="73"/>
  <c r="J63" i="73"/>
  <c r="J64" i="73"/>
  <c r="J59" i="73"/>
  <c r="J49" i="73"/>
  <c r="H14" i="73"/>
  <c r="I14" i="73"/>
  <c r="H16" i="73"/>
  <c r="H15" i="73"/>
  <c r="H9" i="73"/>
  <c r="H23" i="73"/>
  <c r="H22" i="73"/>
  <c r="H20" i="73"/>
  <c r="H13" i="73"/>
  <c r="H12" i="73"/>
  <c r="I12" i="73"/>
  <c r="H18" i="73"/>
  <c r="H11" i="73"/>
  <c r="H17" i="73"/>
  <c r="H24" i="73"/>
  <c r="I10" i="73"/>
  <c r="H10" i="73"/>
  <c r="I15" i="73"/>
  <c r="I11" i="73"/>
  <c r="I24" i="73"/>
  <c r="H56" i="72"/>
  <c r="I56" i="72" s="1"/>
  <c r="I54" i="72"/>
  <c r="I51" i="72"/>
  <c r="I35" i="72"/>
  <c r="I37" i="72"/>
  <c r="I48" i="72"/>
  <c r="I38" i="72"/>
  <c r="I39" i="72"/>
  <c r="I32" i="72"/>
  <c r="I55" i="72"/>
  <c r="I34" i="72"/>
  <c r="I44" i="72"/>
  <c r="I45" i="72"/>
  <c r="I40" i="72"/>
  <c r="I42" i="72"/>
  <c r="I47" i="72"/>
  <c r="I50" i="72"/>
  <c r="J43" i="72"/>
  <c r="J54" i="72"/>
  <c r="J51" i="72"/>
  <c r="J35" i="72"/>
  <c r="J36" i="72"/>
  <c r="J52" i="72"/>
  <c r="J37" i="72"/>
  <c r="J49" i="72"/>
  <c r="J30" i="72"/>
  <c r="J48" i="72"/>
  <c r="J38" i="72"/>
  <c r="J41" i="72"/>
  <c r="J33" i="72"/>
  <c r="J39" i="72"/>
  <c r="J32" i="72"/>
  <c r="J55" i="72"/>
  <c r="J46" i="72"/>
  <c r="J34" i="72"/>
  <c r="J44" i="72"/>
  <c r="J45" i="72"/>
  <c r="J53" i="72"/>
  <c r="J40" i="72"/>
  <c r="J42" i="72"/>
  <c r="J47" i="72"/>
  <c r="J31" i="72"/>
  <c r="H10" i="72"/>
  <c r="H15" i="72"/>
  <c r="H12" i="72"/>
  <c r="H8" i="72"/>
  <c r="H23" i="72"/>
  <c r="H21" i="72"/>
  <c r="H20" i="72"/>
  <c r="H16" i="72"/>
  <c r="H18" i="72"/>
  <c r="H9" i="72"/>
  <c r="H19" i="72"/>
  <c r="H11" i="72"/>
  <c r="H22" i="72"/>
  <c r="H13" i="72"/>
  <c r="H17" i="72"/>
  <c r="H7" i="72"/>
  <c r="H24" i="72"/>
  <c r="H14" i="72"/>
  <c r="I24" i="72"/>
  <c r="I26" i="71"/>
  <c r="I25" i="71"/>
  <c r="I29" i="71"/>
  <c r="I32" i="71"/>
  <c r="I30" i="71"/>
  <c r="I28" i="71"/>
  <c r="I27" i="71"/>
  <c r="I31" i="71"/>
  <c r="H33" i="71"/>
  <c r="I33" i="71" s="1"/>
  <c r="J26" i="71"/>
  <c r="J25" i="71"/>
  <c r="J29" i="71"/>
  <c r="J32" i="71"/>
  <c r="J30" i="71"/>
  <c r="J28" i="71"/>
  <c r="J27" i="71"/>
  <c r="J31" i="71"/>
  <c r="H10" i="71"/>
  <c r="H15" i="71"/>
  <c r="H13" i="71"/>
  <c r="H8" i="71"/>
  <c r="H16" i="71"/>
  <c r="H11" i="71"/>
  <c r="H9" i="71"/>
  <c r="H12" i="71"/>
  <c r="H17" i="71"/>
  <c r="H14" i="71"/>
  <c r="I15" i="71"/>
  <c r="I8" i="71"/>
  <c r="I11" i="71"/>
  <c r="I12" i="71"/>
  <c r="I17" i="71"/>
  <c r="I14" i="71"/>
  <c r="I38" i="70"/>
  <c r="I113" i="70"/>
  <c r="I55" i="70"/>
  <c r="I54" i="70"/>
  <c r="I79" i="70"/>
  <c r="I46" i="70"/>
  <c r="I60" i="70"/>
  <c r="I101" i="70"/>
  <c r="I47" i="70"/>
  <c r="I102" i="70"/>
  <c r="I61" i="70"/>
  <c r="I66" i="70"/>
  <c r="I91" i="70"/>
  <c r="I59" i="70"/>
  <c r="I106" i="70"/>
  <c r="I73" i="70"/>
  <c r="I85" i="70"/>
  <c r="I97" i="70"/>
  <c r="I76" i="70"/>
  <c r="I114" i="70"/>
  <c r="I90" i="70"/>
  <c r="I34" i="70"/>
  <c r="I37" i="70"/>
  <c r="I115" i="70"/>
  <c r="I96" i="70"/>
  <c r="I30" i="70"/>
  <c r="I116" i="70"/>
  <c r="I112" i="70"/>
  <c r="I108" i="70"/>
  <c r="I95" i="70"/>
  <c r="I51" i="70"/>
  <c r="I32" i="70"/>
  <c r="I39" i="70"/>
  <c r="I92" i="70"/>
  <c r="I105" i="70"/>
  <c r="I78" i="70"/>
  <c r="I104" i="70"/>
  <c r="I33" i="70"/>
  <c r="I98" i="70"/>
  <c r="I68" i="70"/>
  <c r="I72" i="70"/>
  <c r="I45" i="70"/>
  <c r="I117" i="70"/>
  <c r="I110" i="70"/>
  <c r="I41" i="70"/>
  <c r="I81" i="70"/>
  <c r="I40" i="70"/>
  <c r="I74" i="70"/>
  <c r="I88" i="70"/>
  <c r="I84" i="70"/>
  <c r="I80" i="70"/>
  <c r="I69" i="70"/>
  <c r="I94" i="70"/>
  <c r="I99" i="70"/>
  <c r="I44" i="70"/>
  <c r="I82" i="70"/>
  <c r="I83" i="70"/>
  <c r="I62" i="70"/>
  <c r="I43" i="70"/>
  <c r="I67" i="70"/>
  <c r="I71" i="70"/>
  <c r="I52" i="70"/>
  <c r="I111" i="70"/>
  <c r="I58" i="70"/>
  <c r="I77" i="70"/>
  <c r="I36" i="70"/>
  <c r="I70" i="70"/>
  <c r="I35" i="70"/>
  <c r="I65" i="70"/>
  <c r="I49" i="70"/>
  <c r="I75" i="70"/>
  <c r="I87" i="70"/>
  <c r="I42" i="70"/>
  <c r="I31" i="70"/>
  <c r="I48" i="70"/>
  <c r="I50" i="70"/>
  <c r="I103" i="70"/>
  <c r="I53" i="70"/>
  <c r="I56" i="70"/>
  <c r="I63" i="70"/>
  <c r="I89" i="70"/>
  <c r="I93" i="70"/>
  <c r="I86" i="70"/>
  <c r="I64" i="70"/>
  <c r="I107" i="70"/>
  <c r="I100" i="70"/>
  <c r="I109" i="70"/>
  <c r="I57" i="70"/>
  <c r="J38" i="70"/>
  <c r="J113" i="70"/>
  <c r="J55" i="70"/>
  <c r="J54" i="70"/>
  <c r="J79" i="70"/>
  <c r="J46" i="70"/>
  <c r="J60" i="70"/>
  <c r="J101" i="70"/>
  <c r="J47" i="70"/>
  <c r="J102" i="70"/>
  <c r="J61" i="70"/>
  <c r="J66" i="70"/>
  <c r="J91" i="70"/>
  <c r="J59" i="70"/>
  <c r="J106" i="70"/>
  <c r="J73" i="70"/>
  <c r="J85" i="70"/>
  <c r="J97" i="70"/>
  <c r="J76" i="70"/>
  <c r="J114" i="70"/>
  <c r="J90" i="70"/>
  <c r="J34" i="70"/>
  <c r="J37" i="70"/>
  <c r="J115" i="70"/>
  <c r="J96" i="70"/>
  <c r="J116" i="70"/>
  <c r="J112" i="70"/>
  <c r="J108" i="70"/>
  <c r="J95" i="70"/>
  <c r="J51" i="70"/>
  <c r="J32" i="70"/>
  <c r="J39" i="70"/>
  <c r="J92" i="70"/>
  <c r="J105" i="70"/>
  <c r="J78" i="70"/>
  <c r="J104" i="70"/>
  <c r="J33" i="70"/>
  <c r="J98" i="70"/>
  <c r="J68" i="70"/>
  <c r="J72" i="70"/>
  <c r="J45" i="70"/>
  <c r="J117" i="70"/>
  <c r="J110" i="70"/>
  <c r="J41" i="70"/>
  <c r="J81" i="70"/>
  <c r="J40" i="70"/>
  <c r="J74" i="70"/>
  <c r="J88" i="70"/>
  <c r="J84" i="70"/>
  <c r="J80" i="70"/>
  <c r="J69" i="70"/>
  <c r="J94" i="70"/>
  <c r="J99" i="70"/>
  <c r="J44" i="70"/>
  <c r="J82" i="70"/>
  <c r="J83" i="70"/>
  <c r="J62" i="70"/>
  <c r="J43" i="70"/>
  <c r="J67" i="70"/>
  <c r="J71" i="70"/>
  <c r="J52" i="70"/>
  <c r="J111" i="70"/>
  <c r="J58" i="70"/>
  <c r="J77" i="70"/>
  <c r="J36" i="70"/>
  <c r="J70" i="70"/>
  <c r="J35" i="70"/>
  <c r="J65" i="70"/>
  <c r="J49" i="70"/>
  <c r="J75" i="70"/>
  <c r="J42" i="70"/>
  <c r="J31" i="70"/>
  <c r="J48" i="70"/>
  <c r="J50" i="70"/>
  <c r="J103" i="70"/>
  <c r="J53" i="70"/>
  <c r="J56" i="70"/>
  <c r="J63" i="70"/>
  <c r="J89" i="70"/>
  <c r="J93" i="70"/>
  <c r="J86" i="70"/>
  <c r="J64" i="70"/>
  <c r="J107" i="70"/>
  <c r="J100" i="70"/>
  <c r="J109" i="70"/>
  <c r="J57" i="70"/>
  <c r="H23" i="70"/>
  <c r="I23" i="70"/>
  <c r="I37" i="69"/>
  <c r="I34" i="69"/>
  <c r="I23" i="69"/>
  <c r="I38" i="69"/>
  <c r="I25" i="69"/>
  <c r="I36" i="69"/>
  <c r="I26" i="69"/>
  <c r="I41" i="69"/>
  <c r="I33" i="69"/>
  <c r="I27" i="69"/>
  <c r="I39" i="69"/>
  <c r="I30" i="69"/>
  <c r="I24" i="69"/>
  <c r="I32" i="69"/>
  <c r="I29" i="69"/>
  <c r="I35" i="69"/>
  <c r="I28" i="69"/>
  <c r="J37" i="69"/>
  <c r="J34" i="69"/>
  <c r="J38" i="69"/>
  <c r="J25" i="69"/>
  <c r="J36" i="69"/>
  <c r="J26" i="69"/>
  <c r="J41" i="69"/>
  <c r="J33" i="69"/>
  <c r="J27" i="69"/>
  <c r="J39" i="69"/>
  <c r="J30" i="69"/>
  <c r="J24" i="69"/>
  <c r="J32" i="69"/>
  <c r="J29" i="69"/>
  <c r="J35" i="69"/>
  <c r="J28" i="69"/>
  <c r="H12" i="69"/>
  <c r="H14" i="69"/>
  <c r="H15" i="69"/>
  <c r="H9" i="69"/>
  <c r="H11" i="69"/>
  <c r="H10" i="69"/>
  <c r="H13" i="69"/>
  <c r="H7" i="69"/>
  <c r="H16" i="69"/>
  <c r="I16" i="69"/>
  <c r="I45" i="68"/>
  <c r="I35" i="68"/>
  <c r="I44" i="68"/>
  <c r="I40" i="68"/>
  <c r="I58" i="68"/>
  <c r="I50" i="68"/>
  <c r="I62" i="68"/>
  <c r="I59" i="68"/>
  <c r="I49" i="68"/>
  <c r="I48" i="68"/>
  <c r="I42" i="68"/>
  <c r="I65" i="68"/>
  <c r="I37" i="68"/>
  <c r="I46" i="68"/>
  <c r="I41" i="68"/>
  <c r="I47" i="68"/>
  <c r="I39" i="68"/>
  <c r="I32" i="68"/>
  <c r="I38" i="68"/>
  <c r="I43" i="68"/>
  <c r="I34" i="68"/>
  <c r="I64" i="68"/>
  <c r="I36" i="68"/>
  <c r="I51" i="68"/>
  <c r="I57" i="68"/>
  <c r="I63" i="68"/>
  <c r="I61" i="68"/>
  <c r="I33" i="68"/>
  <c r="I60" i="68"/>
  <c r="I66" i="68"/>
  <c r="H15" i="67"/>
  <c r="J45" i="68"/>
  <c r="J35" i="68"/>
  <c r="J44" i="68"/>
  <c r="J40" i="68"/>
  <c r="J58" i="68"/>
  <c r="J50" i="68"/>
  <c r="J62" i="68"/>
  <c r="J59" i="68"/>
  <c r="J49" i="68"/>
  <c r="J48" i="68"/>
  <c r="J42" i="68"/>
  <c r="J65" i="68"/>
  <c r="J37" i="68"/>
  <c r="J46" i="68"/>
  <c r="J41" i="68"/>
  <c r="J47" i="68"/>
  <c r="J39" i="68"/>
  <c r="J32" i="68"/>
  <c r="J38" i="68"/>
  <c r="J43" i="68"/>
  <c r="J34" i="68"/>
  <c r="J64" i="68"/>
  <c r="J36" i="68"/>
  <c r="J51" i="68"/>
  <c r="J57" i="68"/>
  <c r="J63" i="68"/>
  <c r="J61" i="68"/>
  <c r="J33" i="68"/>
  <c r="J60" i="68"/>
  <c r="J66" i="68"/>
  <c r="H7" i="68"/>
  <c r="H10" i="68"/>
  <c r="H8" i="68"/>
  <c r="H9" i="68"/>
  <c r="H12" i="68"/>
  <c r="H13" i="68"/>
  <c r="H15" i="68"/>
  <c r="H14" i="68"/>
  <c r="H17" i="68"/>
  <c r="H16" i="68"/>
  <c r="H22" i="68"/>
  <c r="H18" i="68"/>
  <c r="H19" i="68"/>
  <c r="H20" i="68"/>
  <c r="H21" i="68"/>
  <c r="H23" i="68"/>
  <c r="H11" i="68"/>
  <c r="I23" i="68"/>
  <c r="J27" i="67"/>
  <c r="J47" i="67" s="1"/>
  <c r="K17" i="65"/>
  <c r="K13" i="65"/>
  <c r="K22" i="65"/>
  <c r="K10" i="65"/>
  <c r="K19" i="65"/>
  <c r="K15" i="65"/>
  <c r="K21" i="65"/>
  <c r="K14" i="65"/>
  <c r="K24" i="65"/>
  <c r="K18" i="65"/>
  <c r="K23" i="65"/>
  <c r="K11" i="65"/>
  <c r="K20" i="65"/>
  <c r="K12" i="65"/>
  <c r="H8" i="67"/>
  <c r="H9" i="67"/>
  <c r="H10" i="67"/>
  <c r="H11" i="67"/>
  <c r="H12" i="67"/>
  <c r="H13" i="67"/>
  <c r="H14" i="67"/>
  <c r="H16" i="67"/>
  <c r="I84" i="80" l="1"/>
  <c r="I77" i="81"/>
  <c r="I68" i="68"/>
  <c r="J66" i="73"/>
  <c r="J84" i="80"/>
  <c r="J68" i="68"/>
  <c r="I37" i="78"/>
  <c r="J45" i="77"/>
  <c r="I45" i="77"/>
  <c r="J44" i="76"/>
  <c r="I44" i="76"/>
  <c r="J63" i="75"/>
  <c r="J119" i="70"/>
  <c r="J60" i="82"/>
  <c r="I60" i="82"/>
  <c r="I283" i="79"/>
  <c r="I45" i="74"/>
  <c r="I119" i="70"/>
  <c r="I43" i="69"/>
  <c r="J43" i="69"/>
  <c r="I17" i="82"/>
  <c r="I15" i="82"/>
  <c r="I11" i="82"/>
  <c r="I25" i="82"/>
  <c r="I16" i="82"/>
  <c r="I20" i="82"/>
  <c r="I23" i="82"/>
  <c r="I12" i="82"/>
  <c r="I13" i="82"/>
  <c r="I10" i="82"/>
  <c r="I21" i="82"/>
  <c r="I22" i="82"/>
  <c r="I24" i="82"/>
  <c r="I19" i="82"/>
  <c r="I18" i="82"/>
  <c r="I14" i="82"/>
  <c r="I10" i="81"/>
  <c r="I16" i="80"/>
  <c r="I19" i="80"/>
  <c r="I17" i="80"/>
  <c r="I18" i="80"/>
  <c r="I21" i="80"/>
  <c r="I10" i="80"/>
  <c r="I15" i="80"/>
  <c r="I11" i="80"/>
  <c r="I12" i="79"/>
  <c r="I8" i="79"/>
  <c r="I11" i="79"/>
  <c r="I10" i="79"/>
  <c r="I14" i="79"/>
  <c r="I25" i="79"/>
  <c r="I19" i="79"/>
  <c r="I24" i="79"/>
  <c r="I16" i="79"/>
  <c r="I13" i="79"/>
  <c r="I15" i="79"/>
  <c r="I18" i="79"/>
  <c r="I20" i="79"/>
  <c r="I22" i="79"/>
  <c r="I21" i="79"/>
  <c r="I23" i="79"/>
  <c r="I9" i="79"/>
  <c r="I17" i="79"/>
  <c r="J32" i="78"/>
  <c r="J37" i="78" s="1"/>
  <c r="I10" i="78"/>
  <c r="I16" i="78"/>
  <c r="I17" i="78"/>
  <c r="I14" i="78"/>
  <c r="I21" i="78"/>
  <c r="I15" i="78"/>
  <c r="I19" i="78"/>
  <c r="I12" i="78"/>
  <c r="I23" i="78"/>
  <c r="I24" i="78"/>
  <c r="I20" i="78"/>
  <c r="I25" i="78"/>
  <c r="I18" i="78"/>
  <c r="I13" i="78"/>
  <c r="I11" i="78"/>
  <c r="I14" i="77"/>
  <c r="I11" i="77"/>
  <c r="I15" i="77"/>
  <c r="I19" i="77"/>
  <c r="I25" i="77"/>
  <c r="I10" i="77"/>
  <c r="I18" i="77"/>
  <c r="I17" i="77"/>
  <c r="I20" i="77"/>
  <c r="I22" i="77"/>
  <c r="I23" i="77"/>
  <c r="I21" i="77"/>
  <c r="I24" i="77"/>
  <c r="I16" i="77"/>
  <c r="I13" i="77"/>
  <c r="I18" i="76"/>
  <c r="I12" i="76"/>
  <c r="I16" i="76"/>
  <c r="I20" i="76"/>
  <c r="I24" i="76"/>
  <c r="I9" i="76"/>
  <c r="I14" i="76"/>
  <c r="I10" i="76"/>
  <c r="I15" i="76"/>
  <c r="I22" i="76"/>
  <c r="I23" i="76"/>
  <c r="I17" i="76"/>
  <c r="I13" i="76"/>
  <c r="I19" i="76"/>
  <c r="I21" i="76"/>
  <c r="I11" i="76"/>
  <c r="I12" i="75"/>
  <c r="I23" i="75"/>
  <c r="I15" i="75"/>
  <c r="I11" i="75"/>
  <c r="I16" i="75"/>
  <c r="I18" i="75"/>
  <c r="I22" i="75"/>
  <c r="I20" i="75"/>
  <c r="I21" i="75"/>
  <c r="I14" i="75"/>
  <c r="I17" i="75"/>
  <c r="I9" i="74"/>
  <c r="I10" i="74"/>
  <c r="I13" i="74"/>
  <c r="I17" i="74"/>
  <c r="I14" i="74"/>
  <c r="I15" i="74"/>
  <c r="I16" i="74"/>
  <c r="I12" i="74"/>
  <c r="I18" i="73"/>
  <c r="I16" i="73"/>
  <c r="I23" i="73"/>
  <c r="I17" i="73"/>
  <c r="I13" i="73"/>
  <c r="I22" i="73"/>
  <c r="I9" i="73"/>
  <c r="I20" i="73"/>
  <c r="I17" i="72"/>
  <c r="I22" i="72"/>
  <c r="I19" i="72"/>
  <c r="I18" i="72"/>
  <c r="I20" i="72"/>
  <c r="I23" i="72"/>
  <c r="I12" i="72"/>
  <c r="I10" i="72"/>
  <c r="I14" i="72"/>
  <c r="I7" i="72"/>
  <c r="I13" i="72"/>
  <c r="I11" i="72"/>
  <c r="I9" i="72"/>
  <c r="I16" i="72"/>
  <c r="I21" i="72"/>
  <c r="I8" i="72"/>
  <c r="I15" i="72"/>
  <c r="I9" i="71"/>
  <c r="I16" i="71"/>
  <c r="I13" i="71"/>
  <c r="I10" i="71"/>
  <c r="I13" i="69"/>
  <c r="I11" i="69"/>
  <c r="I15" i="69"/>
  <c r="I12" i="69"/>
  <c r="I7" i="69"/>
  <c r="I10" i="69"/>
  <c r="I9" i="69"/>
  <c r="I14" i="69"/>
  <c r="I10" i="68"/>
  <c r="E119" i="70"/>
  <c r="D77" i="81"/>
  <c r="E77" i="81"/>
  <c r="E84" i="80"/>
  <c r="E37" i="78"/>
  <c r="D44" i="76"/>
  <c r="E44" i="76"/>
  <c r="E63" i="75"/>
  <c r="J47" i="75"/>
  <c r="D45" i="74"/>
  <c r="J33" i="71"/>
  <c r="J58" i="81"/>
  <c r="J77" i="81" s="1"/>
  <c r="J185" i="79"/>
  <c r="J283" i="79" s="1"/>
  <c r="I41" i="75"/>
  <c r="I33" i="75"/>
  <c r="I57" i="75"/>
  <c r="I55" i="75"/>
  <c r="I49" i="75"/>
  <c r="I45" i="75"/>
  <c r="I38" i="75"/>
  <c r="I36" i="75"/>
  <c r="I61" i="75"/>
  <c r="I42" i="75"/>
  <c r="I46" i="75"/>
  <c r="I35" i="75"/>
  <c r="I50" i="75"/>
  <c r="I44" i="75"/>
  <c r="I43" i="75"/>
  <c r="I58" i="75"/>
  <c r="J33" i="74"/>
  <c r="J45" i="74" s="1"/>
  <c r="I59" i="73"/>
  <c r="I39" i="73"/>
  <c r="I44" i="73"/>
  <c r="I60" i="73"/>
  <c r="I50" i="73"/>
  <c r="I36" i="73"/>
  <c r="I53" i="73"/>
  <c r="I41" i="73"/>
  <c r="I64" i="73"/>
  <c r="I52" i="73"/>
  <c r="I61" i="73"/>
  <c r="I47" i="73"/>
  <c r="I32" i="73"/>
  <c r="I58" i="73"/>
  <c r="I33" i="73"/>
  <c r="I54" i="73"/>
  <c r="J56" i="72"/>
  <c r="I52" i="72"/>
  <c r="I31" i="72"/>
  <c r="I53" i="72"/>
  <c r="I46" i="72"/>
  <c r="I33" i="72"/>
  <c r="I30" i="72"/>
  <c r="I36" i="72"/>
  <c r="I43" i="72"/>
  <c r="I41" i="72"/>
  <c r="I49" i="72"/>
  <c r="J50" i="72"/>
  <c r="I16" i="68"/>
  <c r="I21" i="68"/>
  <c r="I18" i="68"/>
  <c r="I19" i="68"/>
  <c r="I20" i="68"/>
  <c r="I7" i="68"/>
  <c r="I15" i="68"/>
  <c r="I8" i="68"/>
  <c r="I14" i="68"/>
  <c r="I9" i="68"/>
  <c r="I13" i="68"/>
  <c r="I17" i="68"/>
  <c r="I22" i="68"/>
  <c r="I12" i="68"/>
  <c r="I11" i="68"/>
  <c r="K425" i="64"/>
  <c r="I425" i="64"/>
  <c r="I66" i="73" l="1"/>
  <c r="I63" i="75"/>
  <c r="H46" i="69"/>
  <c r="H80" i="81"/>
  <c r="H88" i="80"/>
  <c r="H40" i="78"/>
  <c r="H47" i="76"/>
  <c r="H66" i="75"/>
  <c r="H48" i="74"/>
  <c r="H122" i="70"/>
  <c r="F425" i="64"/>
  <c r="G425" i="64"/>
  <c r="H425" i="64"/>
  <c r="J425" i="64"/>
  <c r="E425" i="64"/>
  <c r="L425" i="64" l="1"/>
</calcChain>
</file>

<file path=xl/sharedStrings.xml><?xml version="1.0" encoding="utf-8"?>
<sst xmlns="http://schemas.openxmlformats.org/spreadsheetml/2006/main" count="4714" uniqueCount="758">
  <si>
    <t>REGIÃO</t>
  </si>
  <si>
    <t>MUNICÍPIO RESIDÊNCIA</t>
  </si>
  <si>
    <t>TOTAL</t>
  </si>
  <si>
    <t>Seabra</t>
  </si>
  <si>
    <t>290010 Abaíra</t>
  </si>
  <si>
    <t>Paulo Afonso</t>
  </si>
  <si>
    <t>290020 Abaré</t>
  </si>
  <si>
    <t>Alagoinhas</t>
  </si>
  <si>
    <t>290030 Acajutiba</t>
  </si>
  <si>
    <t>Ribeira do Pombal</t>
  </si>
  <si>
    <t>290035 Adustina</t>
  </si>
  <si>
    <t>Serrinha</t>
  </si>
  <si>
    <t>290040 Água Fria</t>
  </si>
  <si>
    <t>Brumado</t>
  </si>
  <si>
    <t>290050 Érico Cardoso</t>
  </si>
  <si>
    <t>Jequié</t>
  </si>
  <si>
    <t>290060 Aiquara</t>
  </si>
  <si>
    <t>290070 Alagoinhas</t>
  </si>
  <si>
    <t>Teixeira de Freitas</t>
  </si>
  <si>
    <t>290080 Alcobaça</t>
  </si>
  <si>
    <t>Itabuna</t>
  </si>
  <si>
    <t>290090 Almadina</t>
  </si>
  <si>
    <t>Santo Antônio de Jesus</t>
  </si>
  <si>
    <t>290100 Amargosa</t>
  </si>
  <si>
    <t>Feira de Santana</t>
  </si>
  <si>
    <t>290110 Amélia Rodrigues</t>
  </si>
  <si>
    <t>Irecê</t>
  </si>
  <si>
    <t>290115 América Dourada</t>
  </si>
  <si>
    <t>Vitória da Conquista</t>
  </si>
  <si>
    <t>290120 Anagé</t>
  </si>
  <si>
    <t>Itaberaba</t>
  </si>
  <si>
    <t>290130 Andaraí</t>
  </si>
  <si>
    <t>Senhor do Bonfim</t>
  </si>
  <si>
    <t>290135 Andorinha</t>
  </si>
  <si>
    <t>Barreiras</t>
  </si>
  <si>
    <t>290140 Angical</t>
  </si>
  <si>
    <t>290150 Anguera</t>
  </si>
  <si>
    <t>290160 Antas</t>
  </si>
  <si>
    <t>290170 Antônio Cardoso</t>
  </si>
  <si>
    <t>290180 Antônio Gonçalves</t>
  </si>
  <si>
    <t>290190 Aporá</t>
  </si>
  <si>
    <t>290195 Apuarema</t>
  </si>
  <si>
    <t>290200 Aracatu</t>
  </si>
  <si>
    <t>290205 Araças</t>
  </si>
  <si>
    <t>290210 Araci</t>
  </si>
  <si>
    <t>290220 Aramari</t>
  </si>
  <si>
    <t>Ilhéus</t>
  </si>
  <si>
    <t>290225 Arataca</t>
  </si>
  <si>
    <t>290230 Aratuípe</t>
  </si>
  <si>
    <t>290240 Aurelino Leal</t>
  </si>
  <si>
    <t>290250 Baianópolis</t>
  </si>
  <si>
    <t>290260 Baixa Grande</t>
  </si>
  <si>
    <t>290265 Banzaê</t>
  </si>
  <si>
    <t>Ibotirama</t>
  </si>
  <si>
    <t>290270 Barra</t>
  </si>
  <si>
    <t>290280 Barra da Estiva</t>
  </si>
  <si>
    <t>290290 Barra do Choça</t>
  </si>
  <si>
    <t>290300 Barra do Mendes</t>
  </si>
  <si>
    <t>290310 Barra do Rocha</t>
  </si>
  <si>
    <t>290320 Barreiras</t>
  </si>
  <si>
    <t>290323 Barro Alto</t>
  </si>
  <si>
    <t>290327 Barrocas</t>
  </si>
  <si>
    <t>290330 Barro Preto</t>
  </si>
  <si>
    <t>Porto Seguro</t>
  </si>
  <si>
    <t>290340 Belmonte</t>
  </si>
  <si>
    <t>290350 Belo Campo</t>
  </si>
  <si>
    <t>290360 Biritinga</t>
  </si>
  <si>
    <t>290370 Boa Nova</t>
  </si>
  <si>
    <t>290380 Boa Vista do Tupim</t>
  </si>
  <si>
    <t>Santa Maria da Vitória</t>
  </si>
  <si>
    <t>290390 Bom Jesus da Lapa</t>
  </si>
  <si>
    <t>290395 Bom Jesus da Serra</t>
  </si>
  <si>
    <t>290400 Boninal</t>
  </si>
  <si>
    <t>290405 Bonito</t>
  </si>
  <si>
    <t>290410 Boquira</t>
  </si>
  <si>
    <t>290420 Botuporã</t>
  </si>
  <si>
    <t>290430 Brejões</t>
  </si>
  <si>
    <t>290440 Brejolândia</t>
  </si>
  <si>
    <t>290450 Brotas de Macaúbas</t>
  </si>
  <si>
    <t>290460 Brumado</t>
  </si>
  <si>
    <t>290470 Buerarema</t>
  </si>
  <si>
    <t>290475 Buritirama</t>
  </si>
  <si>
    <t>Itapetinga</t>
  </si>
  <si>
    <t>290480 Caatiba</t>
  </si>
  <si>
    <t>Cruz das Almas</t>
  </si>
  <si>
    <t>290485 Cabaceiras do Paraguaçu</t>
  </si>
  <si>
    <t>290490 Cachoeira</t>
  </si>
  <si>
    <t>Guanambi</t>
  </si>
  <si>
    <t>290500 Caculé</t>
  </si>
  <si>
    <t>Jacobina</t>
  </si>
  <si>
    <t>290510 Caém</t>
  </si>
  <si>
    <t>290515 Caetanos</t>
  </si>
  <si>
    <t>290520 Caetité</t>
  </si>
  <si>
    <t>290530 Cafarnaum</t>
  </si>
  <si>
    <t>Valença</t>
  </si>
  <si>
    <t>290540 Cairu</t>
  </si>
  <si>
    <t>290550 Caldeirão Grande</t>
  </si>
  <si>
    <t>290560 Camacan</t>
  </si>
  <si>
    <t>Camaçari</t>
  </si>
  <si>
    <t>290570 Camaçari</t>
  </si>
  <si>
    <t>290580 Camamu</t>
  </si>
  <si>
    <t>Juazeiro</t>
  </si>
  <si>
    <t>290590 Campo Alegre de Lourdes</t>
  </si>
  <si>
    <t>290600 Campo Formoso</t>
  </si>
  <si>
    <t>290610 Canápolis</t>
  </si>
  <si>
    <t>290620 Canarana</t>
  </si>
  <si>
    <t>290630 Canavieiras</t>
  </si>
  <si>
    <t>290640 Candeal</t>
  </si>
  <si>
    <t>Salvador</t>
  </si>
  <si>
    <t>290650 Candeias</t>
  </si>
  <si>
    <t>290660 Candiba</t>
  </si>
  <si>
    <t>290670 Cândido Sales</t>
  </si>
  <si>
    <t>290680 Cansanção</t>
  </si>
  <si>
    <t>290682 Canudos</t>
  </si>
  <si>
    <t>290685 Capela do Alto Alegre</t>
  </si>
  <si>
    <t>290687 Capim Grosso</t>
  </si>
  <si>
    <t>290689 Caraíbas</t>
  </si>
  <si>
    <t>290690 Caravelas</t>
  </si>
  <si>
    <t>290700 Cardeal da Silva</t>
  </si>
  <si>
    <t>290710 Carinhanha</t>
  </si>
  <si>
    <t>290720 Casa Nova</t>
  </si>
  <si>
    <t>290730 Castro Alves</t>
  </si>
  <si>
    <t>290740 Catolândia</t>
  </si>
  <si>
    <t>290750 Catu</t>
  </si>
  <si>
    <t>290755 Caturama</t>
  </si>
  <si>
    <t>290760 Central</t>
  </si>
  <si>
    <t>290770 Chorrochó</t>
  </si>
  <si>
    <t>290780 Cícero Dantas</t>
  </si>
  <si>
    <t>290790 Cipó</t>
  </si>
  <si>
    <t>290800 Coaraci</t>
  </si>
  <si>
    <t>290810 Cocos</t>
  </si>
  <si>
    <t>290820 Conceição da Feira</t>
  </si>
  <si>
    <t>290830 Conceição do Almeida</t>
  </si>
  <si>
    <t>290840 Conceição do Coité</t>
  </si>
  <si>
    <t>290850 Conceição do Jacuípe</t>
  </si>
  <si>
    <t>290860 Conde</t>
  </si>
  <si>
    <t>290870 Condeúba</t>
  </si>
  <si>
    <t>290880 Contendas do Sincorá</t>
  </si>
  <si>
    <t>290890 Coração de Maria</t>
  </si>
  <si>
    <t>290900 Cordeiros</t>
  </si>
  <si>
    <t>290910 Coribe</t>
  </si>
  <si>
    <t>290920 Coronel João Sá</t>
  </si>
  <si>
    <t>290930 Correntina</t>
  </si>
  <si>
    <t>290940 Cotegipe</t>
  </si>
  <si>
    <t>290950 Cravolândia</t>
  </si>
  <si>
    <t>290960 Crisópolis</t>
  </si>
  <si>
    <t>290970 Cristópolis</t>
  </si>
  <si>
    <t>290980 Cruz das Almas</t>
  </si>
  <si>
    <t>290990 Curaçá</t>
  </si>
  <si>
    <t>291000 Dário Meira</t>
  </si>
  <si>
    <t>291005 Dias d'Ávila</t>
  </si>
  <si>
    <t>291010 Dom Basílio</t>
  </si>
  <si>
    <t>291020 Dom Macedo Costa</t>
  </si>
  <si>
    <t>291030 Elísio Medrado</t>
  </si>
  <si>
    <t>291040 Encruzilhada</t>
  </si>
  <si>
    <t>291050 Entre Rios</t>
  </si>
  <si>
    <t>291060 Esplanada</t>
  </si>
  <si>
    <t>291070 Euclides da Cunha</t>
  </si>
  <si>
    <t>291072 Eunápolis</t>
  </si>
  <si>
    <t>291075 Fátima</t>
  </si>
  <si>
    <t>291077 Feira da Mata</t>
  </si>
  <si>
    <t>291080 Feira de Santana</t>
  </si>
  <si>
    <t>291085 Filadélfia</t>
  </si>
  <si>
    <t>291090 Firmino Alves</t>
  </si>
  <si>
    <t>291100 Floresta Azul</t>
  </si>
  <si>
    <t>291110 Formosa do Rio Preto</t>
  </si>
  <si>
    <t>291120 Gandu</t>
  </si>
  <si>
    <t>291125 Gavião</t>
  </si>
  <si>
    <t>291130 Gentio do Ouro</t>
  </si>
  <si>
    <t>291140 Glória</t>
  </si>
  <si>
    <t>291150 Gongogi</t>
  </si>
  <si>
    <t>291160 Governador Mangabeira</t>
  </si>
  <si>
    <t>291165 Guajeru</t>
  </si>
  <si>
    <t>291170 Guanambi</t>
  </si>
  <si>
    <t>291180 Guaratinga</t>
  </si>
  <si>
    <t>291185 Heliópolis</t>
  </si>
  <si>
    <t>291190 Iaçu</t>
  </si>
  <si>
    <t>291200 Ibiassucê</t>
  </si>
  <si>
    <t>291210 Ibicaraí</t>
  </si>
  <si>
    <t>291220 Ibicoara</t>
  </si>
  <si>
    <t>291230 Ibicuí</t>
  </si>
  <si>
    <t>291240 Ibipeba</t>
  </si>
  <si>
    <t>291250 Ibipitanga</t>
  </si>
  <si>
    <t>291260 Ibiquera</t>
  </si>
  <si>
    <t>291270 Ibirapitanga</t>
  </si>
  <si>
    <t>291280 Ibirapuã</t>
  </si>
  <si>
    <t>291290 Ibirataia</t>
  </si>
  <si>
    <t>291300 Ibitiara</t>
  </si>
  <si>
    <t>291310 Ibititá</t>
  </si>
  <si>
    <t>291320 Ibotirama</t>
  </si>
  <si>
    <t>291330 Ichu</t>
  </si>
  <si>
    <t>291340 Igaporã</t>
  </si>
  <si>
    <t>291345 Igrapiúna</t>
  </si>
  <si>
    <t>291350 Iguaí</t>
  </si>
  <si>
    <t>291360 Ilhéus</t>
  </si>
  <si>
    <t>291370 Inhambupe</t>
  </si>
  <si>
    <t>291380 Ipecaetá</t>
  </si>
  <si>
    <t>291390 Ipiaú</t>
  </si>
  <si>
    <t>291400 Ipirá</t>
  </si>
  <si>
    <t>291410 Ipupiara</t>
  </si>
  <si>
    <t>291420 Irajuba</t>
  </si>
  <si>
    <t>291430 Iramaia</t>
  </si>
  <si>
    <t>291440 Iraquara</t>
  </si>
  <si>
    <t>291450 Irará</t>
  </si>
  <si>
    <t>291460 Irecê</t>
  </si>
  <si>
    <t>291465 Itabela</t>
  </si>
  <si>
    <t>291470 Itaberaba</t>
  </si>
  <si>
    <t>291480 Itabuna</t>
  </si>
  <si>
    <t>291490 Itacaré</t>
  </si>
  <si>
    <t>291500 Itaeté</t>
  </si>
  <si>
    <t>291510 Itagi</t>
  </si>
  <si>
    <t>291520 Itagibá</t>
  </si>
  <si>
    <t>291530 Itagimirim</t>
  </si>
  <si>
    <t>291535 Itaguaçu da Bahia</t>
  </si>
  <si>
    <t>291540 Itaju do Colônia</t>
  </si>
  <si>
    <t>291550 Itajuípe</t>
  </si>
  <si>
    <t>291560 Itamaraju</t>
  </si>
  <si>
    <t>291570 Itamari</t>
  </si>
  <si>
    <t>291580 Itambé</t>
  </si>
  <si>
    <t>291590 Itanagra</t>
  </si>
  <si>
    <t>291600 Itanhém</t>
  </si>
  <si>
    <t>291610 Itaparica</t>
  </si>
  <si>
    <t>291620 Itapé</t>
  </si>
  <si>
    <t>291630 Itapebi</t>
  </si>
  <si>
    <t>291640 Itapetinga</t>
  </si>
  <si>
    <t>291650 Itapicuru</t>
  </si>
  <si>
    <t>291660 Itapitanga</t>
  </si>
  <si>
    <t>291670 Itaquara</t>
  </si>
  <si>
    <t>291680 Itarantim</t>
  </si>
  <si>
    <t>291685 Itatim</t>
  </si>
  <si>
    <t>291690 Itiruçu</t>
  </si>
  <si>
    <t>291700 Itiúba</t>
  </si>
  <si>
    <t>291710 Itororó</t>
  </si>
  <si>
    <t>291720 Ituaçu</t>
  </si>
  <si>
    <t>291730 Ituberá</t>
  </si>
  <si>
    <t>291733 Iuiú</t>
  </si>
  <si>
    <t>291735 Jaborandi</t>
  </si>
  <si>
    <t>291740 Jacaraci</t>
  </si>
  <si>
    <t>291750 Jacobina</t>
  </si>
  <si>
    <t>291760 Jaguaquara</t>
  </si>
  <si>
    <t>291770 Jaguarari</t>
  </si>
  <si>
    <t>291780 Jaguaripe</t>
  </si>
  <si>
    <t>291790 Jandaíra</t>
  </si>
  <si>
    <t>291800 Jequié</t>
  </si>
  <si>
    <t>291810 Jeremoabo</t>
  </si>
  <si>
    <t>291820 Jiquiriçá</t>
  </si>
  <si>
    <t>291830 Jitaúna</t>
  </si>
  <si>
    <t>291835 João Dourado</t>
  </si>
  <si>
    <t>291840 Juazeiro</t>
  </si>
  <si>
    <t>291845 Jucuruçu</t>
  </si>
  <si>
    <t>291850 Jussara</t>
  </si>
  <si>
    <t>291855 Jussari</t>
  </si>
  <si>
    <t>291860 Jussiape</t>
  </si>
  <si>
    <t>291870 Lafaiete Coutinho</t>
  </si>
  <si>
    <t>291875 Lagoa Real</t>
  </si>
  <si>
    <t>291880 Laje</t>
  </si>
  <si>
    <t>291890 Lajedão</t>
  </si>
  <si>
    <t>291900 Lajedinho</t>
  </si>
  <si>
    <t>291905 Lajedo do Tabocal</t>
  </si>
  <si>
    <t>291910 Lamarão</t>
  </si>
  <si>
    <t>291915 Lapão</t>
  </si>
  <si>
    <t>291920 Lauro de Freitas</t>
  </si>
  <si>
    <t>291930 Lençóis</t>
  </si>
  <si>
    <t>291940 Licínio de Almeida</t>
  </si>
  <si>
    <t>291950 Livramento de Nossa Senhora</t>
  </si>
  <si>
    <t>291955 Luís Eduardo Magalhães</t>
  </si>
  <si>
    <t>291960 Macajuba</t>
  </si>
  <si>
    <t>291970 Macarani</t>
  </si>
  <si>
    <t>291980 Macaúbas</t>
  </si>
  <si>
    <t>291990 Macururé</t>
  </si>
  <si>
    <t>291992 Madre de Deus</t>
  </si>
  <si>
    <t>291995 Maetinga</t>
  </si>
  <si>
    <t>292000 Maiquinique</t>
  </si>
  <si>
    <t>292010 Mairi</t>
  </si>
  <si>
    <t>292020 Malhada</t>
  </si>
  <si>
    <t>292030 Malhada de Pedras</t>
  </si>
  <si>
    <t>292040 Manoel Vitorino</t>
  </si>
  <si>
    <t>292045 Mansidão</t>
  </si>
  <si>
    <t>292050 Maracás</t>
  </si>
  <si>
    <t>292060 Maragogipe</t>
  </si>
  <si>
    <t>292070 Maraú</t>
  </si>
  <si>
    <t>292080 Marcionílio Souza</t>
  </si>
  <si>
    <t>292090 Mascote</t>
  </si>
  <si>
    <t>292100 Mata de São João</t>
  </si>
  <si>
    <t>292105 Matina</t>
  </si>
  <si>
    <t>292110 Medeiros Neto</t>
  </si>
  <si>
    <t>292120 Miguel Calmon</t>
  </si>
  <si>
    <t>292130 Milagres</t>
  </si>
  <si>
    <t>292140 Mirangaba</t>
  </si>
  <si>
    <t>292145 Mirante</t>
  </si>
  <si>
    <t>292150 Monte Santo</t>
  </si>
  <si>
    <t>292160 Morpará</t>
  </si>
  <si>
    <t>292170 Morro do Chapéu</t>
  </si>
  <si>
    <t>292180 Mortugaba</t>
  </si>
  <si>
    <t>292190 Mucugê</t>
  </si>
  <si>
    <t>292200 Mucuri</t>
  </si>
  <si>
    <t>292205 Mulungu do Morro</t>
  </si>
  <si>
    <t>292210 Mundo Novo</t>
  </si>
  <si>
    <t>292220 Muniz Ferreira</t>
  </si>
  <si>
    <t>292225 Muquém de São Francisco</t>
  </si>
  <si>
    <t>292230 Muritiba</t>
  </si>
  <si>
    <t>292240 Mutuípe</t>
  </si>
  <si>
    <t>292250 Nazaré</t>
  </si>
  <si>
    <t>292260 Nilo Peçanha</t>
  </si>
  <si>
    <t>292265 Nordestina</t>
  </si>
  <si>
    <t>292270 Nova Canaã</t>
  </si>
  <si>
    <t>292273 Nova Fátima</t>
  </si>
  <si>
    <t>292275 Nova Ibiá</t>
  </si>
  <si>
    <t>292280 Nova Itarana</t>
  </si>
  <si>
    <t>292285 Nova Redenção</t>
  </si>
  <si>
    <t>292290 Nova Soure</t>
  </si>
  <si>
    <t>292300 Nova Viçosa</t>
  </si>
  <si>
    <t>292303 Novo Horizonte</t>
  </si>
  <si>
    <t>292305 Novo Triunfo</t>
  </si>
  <si>
    <t>292310 Olindina</t>
  </si>
  <si>
    <t>292320 Oliveira dos Brejinhos</t>
  </si>
  <si>
    <t>292330 Ouriçangas</t>
  </si>
  <si>
    <t>292335 Ourolândia</t>
  </si>
  <si>
    <t>292340 Palmas de Monte Alto</t>
  </si>
  <si>
    <t>292350 Palmeiras</t>
  </si>
  <si>
    <t>292360 Paramirim</t>
  </si>
  <si>
    <t>292370 Paratinga</t>
  </si>
  <si>
    <t>292380 Paripiranga</t>
  </si>
  <si>
    <t>292390 Pau Brasil</t>
  </si>
  <si>
    <t>292400 Paulo Afonso</t>
  </si>
  <si>
    <t>292405 Pé de Serra</t>
  </si>
  <si>
    <t>292410 Pedrão</t>
  </si>
  <si>
    <t>292420 Pedro Alexandre</t>
  </si>
  <si>
    <t>292430 Piatã</t>
  </si>
  <si>
    <t>292440 Pilão Arcado</t>
  </si>
  <si>
    <t>292450 Pindaí</t>
  </si>
  <si>
    <t>292460 Pindobaçu</t>
  </si>
  <si>
    <t>292465 Pintadas</t>
  </si>
  <si>
    <t>292467 Piraí do Norte</t>
  </si>
  <si>
    <t>292470 Piripá</t>
  </si>
  <si>
    <t>292480 Piritiba</t>
  </si>
  <si>
    <t>292490 Planaltino</t>
  </si>
  <si>
    <t>292500 Planalto</t>
  </si>
  <si>
    <t>292510 Poções</t>
  </si>
  <si>
    <t>292520 Pojuca</t>
  </si>
  <si>
    <t>292525 Ponto Novo</t>
  </si>
  <si>
    <t>292530 Porto Seguro</t>
  </si>
  <si>
    <t>292540 Potiraguá</t>
  </si>
  <si>
    <t>292550 Prado</t>
  </si>
  <si>
    <t>292560 Presidente Dutra</t>
  </si>
  <si>
    <t>292570 Presidente Jânio Quadros</t>
  </si>
  <si>
    <t>292575 Presidente Tancredo Neves</t>
  </si>
  <si>
    <t>292580 Queimadas</t>
  </si>
  <si>
    <t>292590 Quijingue</t>
  </si>
  <si>
    <t>292593 Quixabeira</t>
  </si>
  <si>
    <t>292595 Rafael Jambeiro</t>
  </si>
  <si>
    <t>292600 Remanso</t>
  </si>
  <si>
    <t>292610 Retirolândia</t>
  </si>
  <si>
    <t>292620 Riachão das Neves</t>
  </si>
  <si>
    <t>292630 Riachão do Jacuípe</t>
  </si>
  <si>
    <t>292640 Riacho de Santana</t>
  </si>
  <si>
    <t>292650 Ribeira do Amparo</t>
  </si>
  <si>
    <t>292660 Ribeira do Pombal</t>
  </si>
  <si>
    <t>292665 Ribeirão do Largo</t>
  </si>
  <si>
    <t>292670 Rio de Contas</t>
  </si>
  <si>
    <t>292680 Rio do Antônio</t>
  </si>
  <si>
    <t>292690 Rio do Pires</t>
  </si>
  <si>
    <t>292700 Rio Real</t>
  </si>
  <si>
    <t>292710 Rodelas</t>
  </si>
  <si>
    <t>292720 Ruy Barbosa</t>
  </si>
  <si>
    <t>292730 Salinas da Margarida</t>
  </si>
  <si>
    <t>292740 Salvador</t>
  </si>
  <si>
    <t>292750 Santa Bárbara</t>
  </si>
  <si>
    <t>292760 Santa Brígida</t>
  </si>
  <si>
    <t>292770 Santa Cruz Cabrália</t>
  </si>
  <si>
    <t>292780 Santa Cruz da Vitória</t>
  </si>
  <si>
    <t>292790 Santa Inês</t>
  </si>
  <si>
    <t>292800 Santaluz</t>
  </si>
  <si>
    <t>292805 Santa Luzia</t>
  </si>
  <si>
    <t>292810 Santa Maria da Vitória</t>
  </si>
  <si>
    <t>292820 Santana</t>
  </si>
  <si>
    <t>292830 Santanópolis</t>
  </si>
  <si>
    <t>292840 Santa Rita de Cássia</t>
  </si>
  <si>
    <t>292850 Santa Teresinha</t>
  </si>
  <si>
    <t>292860 Santo Amaro</t>
  </si>
  <si>
    <t>292870 Santo Antônio de Jesus</t>
  </si>
  <si>
    <t>292880 Santo Estêvão</t>
  </si>
  <si>
    <t>292890 São Desidério</t>
  </si>
  <si>
    <t>292895 São Domingos</t>
  </si>
  <si>
    <t>292900 São Félix</t>
  </si>
  <si>
    <t>292905 São Félix do Coribe</t>
  </si>
  <si>
    <t>292910 São Felipe</t>
  </si>
  <si>
    <t>292920 São Francisco do Conde</t>
  </si>
  <si>
    <t>292925 São Gabriel</t>
  </si>
  <si>
    <t>292930 São Gonçalo dos Campos</t>
  </si>
  <si>
    <t>292935 São José da Vitória</t>
  </si>
  <si>
    <t>292937 São José do Jacuípe</t>
  </si>
  <si>
    <t>292940 São Miguel das Matas</t>
  </si>
  <si>
    <t>292950 São Sebastião do Passé</t>
  </si>
  <si>
    <t>292960 Sapeaçu</t>
  </si>
  <si>
    <t>292970 Sátiro Dias</t>
  </si>
  <si>
    <t>292975 Saubara</t>
  </si>
  <si>
    <t>292980 Saúde</t>
  </si>
  <si>
    <t>292990 Seabra</t>
  </si>
  <si>
    <t>293000 Sebastião Laranjeiras</t>
  </si>
  <si>
    <t>293010 Senhor do Bonfim</t>
  </si>
  <si>
    <t>293015 Serra do Ramalho</t>
  </si>
  <si>
    <t>293020 Sento Sé</t>
  </si>
  <si>
    <t>293030 Serra Dourada</t>
  </si>
  <si>
    <t>293040 Serra Preta</t>
  </si>
  <si>
    <t>293050 Serrinha</t>
  </si>
  <si>
    <t>293060 Serrolândia</t>
  </si>
  <si>
    <t>293070 Simões Filho</t>
  </si>
  <si>
    <t>293075 Sítio do Mato</t>
  </si>
  <si>
    <t>293076 Sítio do Quinto</t>
  </si>
  <si>
    <t>293077 Sobradinho</t>
  </si>
  <si>
    <t>293080 Souto Soares</t>
  </si>
  <si>
    <t>293090 Tabocas do Brejo Velho</t>
  </si>
  <si>
    <t>293100 Tanhaçu</t>
  </si>
  <si>
    <t>293105 Tanque Novo</t>
  </si>
  <si>
    <t>293110 Tanquinho</t>
  </si>
  <si>
    <t>293120 Taperoá</t>
  </si>
  <si>
    <t>293130 Tapiramutá</t>
  </si>
  <si>
    <t>293135 Teixeira de Freitas</t>
  </si>
  <si>
    <t>293140 Teodoro Sampaio</t>
  </si>
  <si>
    <t>293150 Teofilândia</t>
  </si>
  <si>
    <t>293160 Teolândia</t>
  </si>
  <si>
    <t>293170 Terra Nova</t>
  </si>
  <si>
    <t>293180 Tremedal</t>
  </si>
  <si>
    <t>293190 Tucano</t>
  </si>
  <si>
    <t>293200 Uauá</t>
  </si>
  <si>
    <t>293210 Ubaíra</t>
  </si>
  <si>
    <t>293220 Ubaitaba</t>
  </si>
  <si>
    <t>293230 Ubatã</t>
  </si>
  <si>
    <t>293240 Uibaí</t>
  </si>
  <si>
    <t>293245 Umburanas</t>
  </si>
  <si>
    <t>293250 Una</t>
  </si>
  <si>
    <t>293260 Urandi</t>
  </si>
  <si>
    <t>293270 Uruçuca</t>
  </si>
  <si>
    <t>293280 Utinga</t>
  </si>
  <si>
    <t>293290 Valença</t>
  </si>
  <si>
    <t>293300 Valente</t>
  </si>
  <si>
    <t>293305 Várzea da Roça</t>
  </si>
  <si>
    <t>293310 Várzea do Poço</t>
  </si>
  <si>
    <t>293315 Várzea Nova</t>
  </si>
  <si>
    <t>293317 Varzedo</t>
  </si>
  <si>
    <t>293320 Vera Cruz</t>
  </si>
  <si>
    <t>293325 Vereda</t>
  </si>
  <si>
    <t>293330 Vitória da Conquista</t>
  </si>
  <si>
    <t>293340 Wagner</t>
  </si>
  <si>
    <t>293345 Wanderley</t>
  </si>
  <si>
    <t>293350 Wenceslau Guimarães</t>
  </si>
  <si>
    <t>293360 Xique-Xique</t>
  </si>
  <si>
    <t>MUNICIPIO EXECUTOR</t>
  </si>
  <si>
    <t>GESTÃO</t>
  </si>
  <si>
    <t>SANTALUZ</t>
  </si>
  <si>
    <t>MUNICIPAL</t>
  </si>
  <si>
    <t>PAULO AFONSO</t>
  </si>
  <si>
    <t>ALAGOINHAS</t>
  </si>
  <si>
    <t>ESTADUAL</t>
  </si>
  <si>
    <t>FEIRA DE SANTANA</t>
  </si>
  <si>
    <t>BRUMADO</t>
  </si>
  <si>
    <t>JEQUIÉ</t>
  </si>
  <si>
    <t>TEIXEIRA DE FREITAS</t>
  </si>
  <si>
    <t>ITABUNA</t>
  </si>
  <si>
    <t>AMARGOSA</t>
  </si>
  <si>
    <t>IRECE</t>
  </si>
  <si>
    <t>VITORIA DA CONQUISTA</t>
  </si>
  <si>
    <t>SENHOR DO BONFIM</t>
  </si>
  <si>
    <t>BARREIRAS</t>
  </si>
  <si>
    <t>ILHEUS</t>
  </si>
  <si>
    <t>STA MARIA VITORIA</t>
  </si>
  <si>
    <t>EUNAPOLIS</t>
  </si>
  <si>
    <t>ITAPETINGA</t>
  </si>
  <si>
    <t>MURITIBA</t>
  </si>
  <si>
    <t>GUANAMBI</t>
  </si>
  <si>
    <t>SALVADOR</t>
  </si>
  <si>
    <t>JUAZEIRO</t>
  </si>
  <si>
    <t>PORTO SEGURO</t>
  </si>
  <si>
    <t>293360 Xique0Xique</t>
  </si>
  <si>
    <t xml:space="preserve">3% DA POPULAÇÃO ACIMA DE 40 ANOS </t>
  </si>
  <si>
    <t xml:space="preserve"> POP. TOTAL </t>
  </si>
  <si>
    <t>POPULAÇÃO ACIMA 40 ANOS</t>
  </si>
  <si>
    <t>VL PER CAPITA (VL MÉDIO POR PACIENTE R$ 297,02)</t>
  </si>
  <si>
    <t>DISTRIBUIÇÃO TOTAL DO RECURSO (RECURSO PT 3.011/2017 + 2.141/2018)</t>
  </si>
  <si>
    <t>PRESTADOR</t>
  </si>
  <si>
    <t>CLINICA ADRIVANA CUNHA</t>
  </si>
  <si>
    <t>INSTITUTO DE OLHOS ADI NASCIMENTO</t>
  </si>
  <si>
    <t>CLIOM</t>
  </si>
  <si>
    <t>INSTITUTO DE VISÃO DA BAHIA</t>
  </si>
  <si>
    <t>H. de Olhos / Oftalmosul</t>
  </si>
  <si>
    <t>DAY HORC / H. BEIRA RIO</t>
  </si>
  <si>
    <t>HCOE</t>
  </si>
  <si>
    <t>OFTALMODIAGNOSE</t>
  </si>
  <si>
    <t>HOSPITAL SÃO PAULO</t>
  </si>
  <si>
    <t>CEOQ</t>
  </si>
  <si>
    <t>INSITUTO VISÃO</t>
  </si>
  <si>
    <t>CENOE/OFTALMOS</t>
  </si>
  <si>
    <t>OFTALMOS</t>
  </si>
  <si>
    <t>STA CASA ALAGOINHAS</t>
  </si>
  <si>
    <t>HCOE / OFTALMED / IOFS / CEOP / CLION / SOS</t>
  </si>
  <si>
    <t xml:space="preserve">4031229 PRO OFTALMO / 6752357 INSTITUTO MULTI SAUDE </t>
  </si>
  <si>
    <t>0020893 IMEP</t>
  </si>
  <si>
    <t>7288603 IOBA ROMA  / 2466562 OFTALMODIAGNOSE HOSPITAL DE OLHOS</t>
  </si>
  <si>
    <t>7288603 IOBA ROMA / 2466562 OFTALMODIAGNOSE HOSPITAL DE OLHOS</t>
  </si>
  <si>
    <t>4031229 PRO OFTALMO / 7288603 IOBA ROMA</t>
  </si>
  <si>
    <t>INSTITUTO VISÃO</t>
  </si>
  <si>
    <t>2415739 CEOQ</t>
  </si>
  <si>
    <t>DAY ORC</t>
  </si>
  <si>
    <t>CENOE</t>
  </si>
  <si>
    <t>A DEFINIR</t>
  </si>
  <si>
    <t>CLÍNICA ISOB</t>
  </si>
  <si>
    <t>7288603 IOBA ROMA / 2466562 OFTALMODIAGNOSE HOSPITAL DE OLHOS / 4031229 PRO OFTALMO</t>
  </si>
  <si>
    <t>16 UNIDADES COM PRODUÇÃO ACIMA DE 100</t>
  </si>
  <si>
    <t>2466562 OFTALMODIAGNOSE HOSPITAL DE OLHOS / 2772620 OFTALMED / 3050637 H COE HOSPITAL DE OLHOS</t>
  </si>
  <si>
    <t xml:space="preserve">7288603 IOBA ROMA </t>
  </si>
  <si>
    <t>2506114 CLIOM LTDA CLINICA DE OLHOS DE MURITIBA / 2772620 OFTALMED / 3050637 H COE HOSPITAL DE OLHOS</t>
  </si>
  <si>
    <t xml:space="preserve"> MURITIBA </t>
  </si>
  <si>
    <t>SÃO FÉLIX</t>
  </si>
  <si>
    <t>STA CASA SÃO FÉLIX</t>
  </si>
  <si>
    <t>RESOLUÇÃO nº 182/2018 (RECURSO PORTARIA 3.011/2017)</t>
  </si>
  <si>
    <t xml:space="preserve">RESOLUÇÃO Nº 181/2018 (RECURSO PORTARIA 2.141/2018) </t>
  </si>
  <si>
    <t>ITABERABA</t>
  </si>
  <si>
    <t>*OBS.: MUDANÇA NA EXECUÇÃO DAS REGIÕES DE JACOBINA (AMPLIAÇÃO DE FEIRA DE SANTANA COMO EXECUTOR)  E VALENÇA (PARA A GESTÃO ESTADUAL).</t>
  </si>
  <si>
    <t>**OBS.: MUDANÇA NA EXECUÇÃO DOS MUNICIPIOS DA REGIÃO DE ALAGOINHAS SOB GESTÃO ESTADUAL, ATENDIDOS PELO INSITUTO ADI NASCIMENTO (CATU), PASSANDO A SER ATENDIDOS PELA CLINICA ADRIVANIA CUNHA (SANTALUZ).</t>
  </si>
  <si>
    <t>Revisto em 09.09.2019</t>
  </si>
  <si>
    <t xml:space="preserve">DISTRIBUIÇAO DO RECURSO FINANCEIRO  POR  MUNICÍPIO DE RESIDÊNCIA REFERENTE AO TRATAMENTO DO GLAUCOMA </t>
  </si>
  <si>
    <t>[Opções]</t>
  </si>
  <si>
    <t>DEF=C:\SUS\SIA\TABELA 2020\Produção_Ambulatorial.DEF</t>
  </si>
  <si>
    <t>PATH=C:\SUS\SIA\DADOS BA\PA*.DBC</t>
  </si>
  <si>
    <t>Coluna=Ano de Processamento</t>
  </si>
  <si>
    <t>Incremento=Freqüência</t>
  </si>
  <si>
    <t>Suprime_Linhas_Zeradas=true</t>
  </si>
  <si>
    <t>Suprime_Colunas_Zeradas=true</t>
  </si>
  <si>
    <t>Não_Classificados=2</t>
  </si>
  <si>
    <t>[Seleções_Ativas]</t>
  </si>
  <si>
    <t>Procedimentos realizados:</t>
  </si>
  <si>
    <t xml:space="preserve">    0301010102 CONSULTA PARA DIAGNËSTICO/REAVALIAÃÃO DE GLAUCOMA (TONOMETRIA, FUNDOSCOPIA E CAMPIMETRIA)</t>
  </si>
  <si>
    <t xml:space="preserve">    0303050012 ACOMPANHAMENTO E AVALIACAO DE GLAUCOMA POR FUNDOSCOPIA E TONOMETRIA</t>
  </si>
  <si>
    <t xml:space="preserve">    0303050039 TRATAMENTO OFTALMOLÊGICO DE PACIENTE C/ GLAUCOMA BINOCULAR (1¬ LINHA )</t>
  </si>
  <si>
    <t xml:space="preserve">    0303050047 TRATAMENTO OFTALMOLËGICO DE PACIENTE C/ GLAUCOMA BINOCULAR (2¬ LINHA)</t>
  </si>
  <si>
    <t xml:space="preserve">    0303050055 TRATAMENTO OFTALMOLËGICO DE PACIENTE C/ GLAUCOMA BINOCULAR (3 ¬ LINHA)</t>
  </si>
  <si>
    <t xml:space="preserve">    0303050063 TRATAMENTO OFTALMOLËGICO DE PACIENTE C/ GLAUCOMA MONOCULAR (1¬ LINHA )</t>
  </si>
  <si>
    <t xml:space="preserve">    0303050071 TRATAMENTO OFTALMOLËGICO DE PACIENTE COM GLAUCOMA MONOCULAR (2¬ LINHA)</t>
  </si>
  <si>
    <t xml:space="preserve">    0303050080 TRATAMENTO OFTALMOLËGICO DE PACIENTE COM GLAUCOMA MONOCULAR (3¬ LINHA)</t>
  </si>
  <si>
    <t xml:space="preserve">    0303050098 TRATAMENTO OFTALMOLOGICO DE PACIENTE COM GLAUCOMA COM DISPENSAÃÃO DE ACETAZOLAMIDA MONOCULAR OU BIN</t>
  </si>
  <si>
    <t xml:space="preserve">    0303050101 TRATAMENTO OFTALMOLËGICO DE PACIENTE COM GLAUCOMA COM DISPENSAÃÃO DE PILOCARPINA MONOCULAR</t>
  </si>
  <si>
    <t xml:space="preserve">    0303050110 TRATAMENTO OFTALMOLËGICO DE PACIENTE COM GLAUCOMA COM DISPENSAÃÃO DE PILOCARPINA BINOCULAR</t>
  </si>
  <si>
    <t xml:space="preserve">    0303050152 TRATAMENTO OFTALMOLËGICO DE PACIENTE COM GLAUCOMA - 1¬ LINHA ASSOCIADA A 2¬ LINHA - MONOCULAR</t>
  </si>
  <si>
    <t xml:space="preserve">    0303050160 TRATAMENTO OFTALMOLËGICO DE PACIENTE COM GLAUCOMA - 1¬ LINHA ASSOCIADA A 2¬ LINHA - BINOCULAR</t>
  </si>
  <si>
    <t xml:space="preserve">    0303050179 TRATAMENTO OFTALMOLËGICO DE PACIENTE COM GLAUCOMA - 1¬ LINHA ASSOCIADA A 3¬ LINHA - MONOCULAR</t>
  </si>
  <si>
    <t xml:space="preserve">    0303050187 TRATAMENTO OFTALMOLËGICO DE PACIENTE COM GLAUCOMA - 1¬ LINHA ASSOCIADA A 3¬ LINHA - BINOCULAR</t>
  </si>
  <si>
    <t xml:space="preserve">    0303050195 TRATAMENTO OFTALMOLËGICO DE PACIENTE COM GLAUCOMA - 2¬ LINHA ASSOCIADA A 3¬ LINHA - MONOCULAR</t>
  </si>
  <si>
    <t xml:space="preserve">    0303050209 TRATAMENTO OFTALMOLËGICO DE PACIENTE COM GLAUCOMA - 2¬ LINHA ASSOCIADA A 3¬ LINHA - BINOCULAR</t>
  </si>
  <si>
    <t xml:space="preserve">    0303050217 TRATAMENTO OFTALMOLËGICO DE PACIENTE COM GLAUCOMA MONOCULAR- ASSOCIAÃÃO DE 1¬, 2¬ E 3¬ LINHAS</t>
  </si>
  <si>
    <t xml:space="preserve">    0303050225 TRATAMENTO OFTALMOLËGICO DE PACIENTE COM GLAUCOMA BINOCULAR - ASSOCIAÃÃO 1¬, 2¬ E 3¬ LINHAS</t>
  </si>
  <si>
    <t>Tipo de Financiamento: 06 Média e Alta Complexidade (MAC)</t>
  </si>
  <si>
    <t>[Arquivos]</t>
  </si>
  <si>
    <t>PABA1901.dbc</t>
  </si>
  <si>
    <t>PABA1902.dbc</t>
  </si>
  <si>
    <t>PABA1903.dbc</t>
  </si>
  <si>
    <t>PABA1904.dbc</t>
  </si>
  <si>
    <t>PABA1905.dbc</t>
  </si>
  <si>
    <t>PABA1906.dbc</t>
  </si>
  <si>
    <t>PABA1907.dbc</t>
  </si>
  <si>
    <t>PABA1908.dbc</t>
  </si>
  <si>
    <t>PABA1909.dbc</t>
  </si>
  <si>
    <t>PABA1910.dbc</t>
  </si>
  <si>
    <t>PABA1911.dbc</t>
  </si>
  <si>
    <t>PABA1912.dbc</t>
  </si>
  <si>
    <t>PABA2001.dbc</t>
  </si>
  <si>
    <t>PABA2002.dbc</t>
  </si>
  <si>
    <t>PABA2003.dbc</t>
  </si>
  <si>
    <t>PABA2004.dbc</t>
  </si>
  <si>
    <t>PABA2005.dbc</t>
  </si>
  <si>
    <t>PABA2006.dbc</t>
  </si>
  <si>
    <t>PABA2007.dbc</t>
  </si>
  <si>
    <t>PABA2008.dbc</t>
  </si>
  <si>
    <t>PABA2009.dbc</t>
  </si>
  <si>
    <t>PABA2010.dbc</t>
  </si>
  <si>
    <t>Gestor da Produção</t>
  </si>
  <si>
    <t>Total</t>
  </si>
  <si>
    <t>0004960 HOSPITAL SANTA LUZIA</t>
  </si>
  <si>
    <t>0005932 CLINICA OFTALMOLOGICA URBANO SAMPAIO FILHO</t>
  </si>
  <si>
    <t>0006157 HOSPITAL HUMBERTO CASTRO LIMA</t>
  </si>
  <si>
    <t>0006556 CLOC</t>
  </si>
  <si>
    <t>0006688 CDTO</t>
  </si>
  <si>
    <t>0007188 CLIOPI</t>
  </si>
  <si>
    <t>2402025 SOS SERVICO DE OLHOS SANTANA</t>
  </si>
  <si>
    <t>2444801 OFTALMOS</t>
  </si>
  <si>
    <t>2466562 OFTALMODIAGNOSE HOSPITAL DE OLHOS</t>
  </si>
  <si>
    <t>2470357 DAY HORC</t>
  </si>
  <si>
    <t>2487322 SANTA CASA DE MISERICORDIA DE ALAGOINHAS</t>
  </si>
  <si>
    <t>2506114 CLIOM LTDA CLINICA DE OLHOS DE MURITIBA</t>
  </si>
  <si>
    <t>2532751 HOSPITAL GERAL SAO PAULO</t>
  </si>
  <si>
    <t>2549905 HOSPITAL PAULO AFONSO</t>
  </si>
  <si>
    <t>2698218 HOSPITAL DE OLHOS BEIRA RIO</t>
  </si>
  <si>
    <t>2772620 OFTALMED</t>
  </si>
  <si>
    <t>2804913 NUCLEO MEDICO OCULAR</t>
  </si>
  <si>
    <t>3017826 DAYHORC EUNAPOLIS</t>
  </si>
  <si>
    <t>3356124 KATIA FREITAS OFTALMOLOGIA</t>
  </si>
  <si>
    <t>3542998 ALCLIN ITAIGARA</t>
  </si>
  <si>
    <t>3575497 CLIVAN INSTITUTO DE OFTALMOLOGIA</t>
  </si>
  <si>
    <t>4025423 INSTITUTO DE OFTALMOLOGIA DE FEIRA DE SANTANA</t>
  </si>
  <si>
    <t>4031229 PRO OFTALMO</t>
  </si>
  <si>
    <t>5398398 CEOP</t>
  </si>
  <si>
    <t>5635233 CEOQ</t>
  </si>
  <si>
    <t>5995841 HOC</t>
  </si>
  <si>
    <t>6043607 HOSPITAL DE OLHOS DE ILHEUS</t>
  </si>
  <si>
    <t>6689876 ADRIVANA OLIVEIRA CUNHA HOSPITAL DE OLHOS</t>
  </si>
  <si>
    <t>6790445 OFTALMODIAGNOSE HOSPITAL DE OLHOS</t>
  </si>
  <si>
    <t>7172141 INSTITUTO DA VISAO</t>
  </si>
  <si>
    <t>7288603 IOBA ROMA</t>
  </si>
  <si>
    <t>7474369 ISOB</t>
  </si>
  <si>
    <t>7957319 CENOE PORTO SEGURO</t>
  </si>
  <si>
    <t>9071970 CENOE JEQUIE</t>
  </si>
  <si>
    <t>Linha=Estabelecimentos CNES-BA</t>
  </si>
  <si>
    <t>Incremento=Valor Aprovado</t>
  </si>
  <si>
    <t>0301010102 CONSULTA PARA DIAGNÓSTICO/REAVALIAÇÃO DE GLAUCOMA (TONOMETRIA, FUNDOSCOPIA E CAMPIMETRIA)</t>
  </si>
  <si>
    <t>0303050012 ACOMPANHAMENTO E AVALIACAO DE GLAUCOMA POR FUNDOSCOPIA E TONOMETRIA</t>
  </si>
  <si>
    <t>0303050039 TRATAMENTO OFTALMOLÒGICO DE PACIENTE C/ GLAUCOMA BINOCULAR (1ª LINHA )</t>
  </si>
  <si>
    <t>0303050047 TRATAMENTO OFTALMOLÓGICO DE PACIENTE C/ GLAUCOMA BINOCULAR (2ª LINHA)</t>
  </si>
  <si>
    <t>0303050055 TRATAMENTO OFTALMOLÓGICO DE PACIENTE C/ GLAUCOMA BINOCULAR (3 ª LINHA)</t>
  </si>
  <si>
    <t>0303050160 TRATAMENTO OFTALMOLÓGICO DE PACIENTE COM GLAUCOMA - 1ª LINHA ASSOCIADA A 2ª LINHA - BINOCULAR</t>
  </si>
  <si>
    <t>0303050187 TRATAMENTO OFTALMOLÓGICO DE PACIENTE COM GLAUCOMA - 1ª LINHA ASSOCIADA A 3ª LINHA - BINOCULAR</t>
  </si>
  <si>
    <t>0303050209 TRATAMENTO OFTALMOLÓGICO DE PACIENTE COM GLAUCOMA - 2ª LINHA ASSOCIADA A 3ª LINHA - BINOCULAR</t>
  </si>
  <si>
    <t>0303050225 TRATAMENTO OFTALMOLÓGICO DE PACIENTE COM GLAUCOMA BINOCULAR - ASSOCIAÇÃO 1ª, 2ª E 3ª LINHAS</t>
  </si>
  <si>
    <t>0303050063 TRATAMENTO OFTALMOLÓGICO DE PACIENTE C/ GLAUCOMA MONOCULAR (1ª LINHA )</t>
  </si>
  <si>
    <t>0303050071 TRATAMENTO OFTALMOLÓGICO DE PACIENTE COM GLAUCOMA MONOCULAR (2ª LINHA)</t>
  </si>
  <si>
    <t>0303050080 TRATAMENTO OFTALMOLÓGICO DE PACIENTE COM GLAUCOMA MONOCULAR (3ª LINHA)</t>
  </si>
  <si>
    <t>0303050152 TRATAMENTO OFTALMOLÓGICO DE PACIENTE COM GLAUCOMA - 1ª LINHA ASSOCIADA A 2ª LINHA - MONOCULAR</t>
  </si>
  <si>
    <t>0303050179 TRATAMENTO OFTALMOLÓGICO DE PACIENTE COM GLAUCOMA - 1ª LINHA ASSOCIADA A 3ª LINHA - MONOCULAR</t>
  </si>
  <si>
    <t>0303050195 TRATAMENTO OFTALMOLÓGICO DE PACIENTE COM GLAUCOMA - 2ª LINHA ASSOCIADA A 3ª LINHA - MONOCULAR</t>
  </si>
  <si>
    <t>0303050217 TRATAMENTO OFTALMOLÓGICO DE PACIENTE COM GLAUCOMA MONOCULAR- ASSOCIAÇÃO DE 1ª, 2ª E 3ª LINHAS</t>
  </si>
  <si>
    <t>-</t>
  </si>
  <si>
    <t>0303050110 TRATAMENTO OFTALMOLÓGICO DE PACIENTE COM GLAUCOMA COM DISPENSAÇÃO DE PILOCARPINA BINOCULAR</t>
  </si>
  <si>
    <t>0303050098 TRATAMENTO OFTALMOLOGICO DE PACIENTE COM GLAUCOMA COM DISPENSAÇÃO DE ACETAZOLAMIDA MONOCULAR OU BIN</t>
  </si>
  <si>
    <t>Linha=Município Residência - BA</t>
  </si>
  <si>
    <t>Gestor da Produção: 290070 Alagoinhas</t>
  </si>
  <si>
    <t>Município Residência - BA</t>
  </si>
  <si>
    <t>Gestor da Produção: 290460 Brumado</t>
  </si>
  <si>
    <t>Gestor da Produção: 291072 Eunápolis</t>
  </si>
  <si>
    <t>Gestor da Produção: 291080 Feira de Santana</t>
  </si>
  <si>
    <t>Gestor da Produção: 291360 Ilhéus</t>
  </si>
  <si>
    <t>Gestor da Produção: 291460 Irecê</t>
  </si>
  <si>
    <t>Gestor da Produção: 291480 Itabuna</t>
  </si>
  <si>
    <t>Gestor da Produção: 291640 Itapetinga</t>
  </si>
  <si>
    <t>Gestor da Produção: 291800 Jequié</t>
  </si>
  <si>
    <t>Gestor da Produção: 292230 Muritiba</t>
  </si>
  <si>
    <t>Gestor da Produção: 292400 Paulo Afonso</t>
  </si>
  <si>
    <t>Gestor da Produção: 292530 Porto Seguro</t>
  </si>
  <si>
    <t>Gestor da Produção: 292740 Salvador</t>
  </si>
  <si>
    <t>Gestor da Produção: 292800 Santaluz</t>
  </si>
  <si>
    <t>Gestor da Produção: 293135 Teixeira de Freitas</t>
  </si>
  <si>
    <t>Gestor da Produção: 293330 Vitória da Conquista</t>
  </si>
  <si>
    <t>Fisico</t>
  </si>
  <si>
    <t>Financeiro</t>
  </si>
  <si>
    <t>ANO  2019</t>
  </si>
  <si>
    <t>% EXECUÇÃO</t>
  </si>
  <si>
    <t>PROJEÇÃO ANO 2020</t>
  </si>
  <si>
    <t>RECURSO PPI</t>
  </si>
  <si>
    <t>PPI X PRODUÇÃO (saldo / déficit)</t>
  </si>
  <si>
    <t>290000 Bahia - Gestão estadual*</t>
  </si>
  <si>
    <t>Procedimento Realizado</t>
  </si>
  <si>
    <t>JEQUIE</t>
  </si>
  <si>
    <t>Municipio</t>
  </si>
  <si>
    <t>Unidade Executora</t>
  </si>
  <si>
    <t>PACTUADOS</t>
  </si>
  <si>
    <t>NÃO PACTUADOS</t>
  </si>
  <si>
    <t>DEF=C:\SUS\SIA\TABELA 2021\Produção_Ambulatorial.DEF</t>
  </si>
  <si>
    <t xml:space="preserve">    0301010102 CONSULTA PARA DIAGNÓSTICO/REAVALIAÇÃO DE GLAUCOMA (TONOMETRIA, FUNDOSCOPIA E CAMPIMETRIA)</t>
  </si>
  <si>
    <t xml:space="preserve">    0303050039 TRATAMENTO OFTALMOLÒGICO DE PACIENTE C/ GLAUCOMA BINOCULAR (1ª LINHA )</t>
  </si>
  <si>
    <t xml:space="preserve">    0303050047 TRATAMENTO OFTALMOLÓGICO DE PACIENTE C/ GLAUCOMA BINOCULAR (2ª LINHA)</t>
  </si>
  <si>
    <t xml:space="preserve">    0303050055 TRATAMENTO OFTALMOLÓGICO DE PACIENTE C/ GLAUCOMA BINOCULAR (3 ª LINHA)</t>
  </si>
  <si>
    <t xml:space="preserve">    0303050063 TRATAMENTO OFTALMOLÓGICO DE PACIENTE C/ GLAUCOMA MONOCULAR (1ª LINHA )</t>
  </si>
  <si>
    <t xml:space="preserve">    0303050071 TRATAMENTO OFTALMOLÓGICO DE PACIENTE COM GLAUCOMA MONOCULAR (2ª LINHA)</t>
  </si>
  <si>
    <t xml:space="preserve">    0303050080 TRATAMENTO OFTALMOLÓGICO DE PACIENTE COM GLAUCOMA MONOCULAR (3ª LINHA)</t>
  </si>
  <si>
    <t xml:space="preserve">    0303050098 TRATAMENTO OFTALMOLOGICO DE PACIENTE COM GLAUCOMA COM DISPENSAÇÃO DE ACETAZOLAMIDA MONOCULAR OU BIN</t>
  </si>
  <si>
    <t xml:space="preserve">    0303050101 TRATAMENTO OFTALMOLÓGICO DE PACIENTE COM GLAUCOMA COM DISPENSAÇÃO DE PILOCARPINA MONOCULAR</t>
  </si>
  <si>
    <t xml:space="preserve">    0303050110 TRATAMENTO OFTALMOLÓGICO DE PACIENTE COM GLAUCOMA COM DISPENSAÇÃO DE PILOCARPINA BINOCULAR</t>
  </si>
  <si>
    <t xml:space="preserve">    0303050152 TRATAMENTO OFTALMOLÓGICO DE PACIENTE COM GLAUCOMA - 1ª LINHA ASSOCIADA A 2ª LINHA - MONOCULAR</t>
  </si>
  <si>
    <t xml:space="preserve">    0303050160 TRATAMENTO OFTALMOLÓGICO DE PACIENTE COM GLAUCOMA - 1ª LINHA ASSOCIADA A 2ª LINHA - BINOCULAR</t>
  </si>
  <si>
    <t xml:space="preserve">    0303050179 TRATAMENTO OFTALMOLÓGICO DE PACIENTE COM GLAUCOMA - 1ª LINHA ASSOCIADA A 3ª LINHA - MONOCULAR</t>
  </si>
  <si>
    <t xml:space="preserve">    0303050187 TRATAMENTO OFTALMOLÓGICO DE PACIENTE COM GLAUCOMA - 1ª LINHA ASSOCIADA A 3ª LINHA - BINOCULAR</t>
  </si>
  <si>
    <t xml:space="preserve">    0303050195 TRATAMENTO OFTALMOLÓGICO DE PACIENTE COM GLAUCOMA - 2ª LINHA ASSOCIADA A 3ª LINHA - MONOCULAR</t>
  </si>
  <si>
    <t xml:space="preserve">    0303050209 TRATAMENTO OFTALMOLÓGICO DE PACIENTE COM GLAUCOMA - 2ª LINHA ASSOCIADA A 3ª LINHA - BINOCULAR</t>
  </si>
  <si>
    <t xml:space="preserve">    0303050217 TRATAMENTO OFTALMOLÓGICO DE PACIENTE COM GLAUCOMA MONOCULAR- ASSOCIAÇÃO DE 1ª, 2ª E 3ª LINHAS</t>
  </si>
  <si>
    <t xml:space="preserve">    0303050225 TRATAMENTO OFTALMOLÓGICO DE PACIENTE COM GLAUCOMA BINOCULAR - ASSOCIAÇÃO 1ª, 2ª E 3ª LINHAS</t>
  </si>
  <si>
    <t>PABA2011.dbc</t>
  </si>
  <si>
    <t>PABA2012.dbc</t>
  </si>
  <si>
    <t xml:space="preserve"> ANO 2020</t>
  </si>
  <si>
    <t>ANO 2020</t>
  </si>
  <si>
    <t>LEVANTAMENTO PRODUÇÃO TRATAMENTO DO GLAUCOMA</t>
  </si>
  <si>
    <t>ANOS: 2019/2020</t>
  </si>
  <si>
    <t>3050637 COE CENTRO DE OLHOS ESPECIALIZADOS</t>
  </si>
  <si>
    <t>3220214 CLIHON CLINICA OFTALMOLOGICA</t>
  </si>
  <si>
    <t>SANTA MARIA DA VITORIA</t>
  </si>
  <si>
    <t>*Obs.: No demonstrativo da Gestão Estadual foi considerado os registros de quantidade e valor produzidos, uma vez que há unidades não habilitadas (SCNES) o que gera glosa na aprovação desses registros.</t>
  </si>
  <si>
    <t>Unidade Não Cadastrada</t>
  </si>
  <si>
    <t>9258442 INSTITUTO DE OLHOS ADI NASCIMENTO*</t>
  </si>
  <si>
    <t>9475060 INSTITUTO VISAO OESTE*</t>
  </si>
  <si>
    <t>6790445 OFTALMODIAGNOSE HOSPITAL DE OLHOS*</t>
  </si>
  <si>
    <t>6269478 CLIOFT*</t>
  </si>
  <si>
    <t>0003816 HOSPITAL UNIVERSITARIO PROFESSOR EDGARD SANTOS*</t>
  </si>
  <si>
    <t>0003859 HOSPITAL GERAL ROBERTO SANTOS*</t>
  </si>
  <si>
    <t>9321225 INSTITUTO VISAO CLINCA OFTALMOLOGICA*</t>
  </si>
  <si>
    <t>6689876 ADRIVANA OLIVEIRA CUNHA HOSPITAL DE OLHOS*</t>
  </si>
  <si>
    <t>Unidade Não Cadastrada*</t>
  </si>
  <si>
    <t>Gestor da Produção: 290070 Alagoinhas|290460 Brumado|291072 Eunápolis</t>
  </si>
  <si>
    <t xml:space="preserve">    291080 Feira de Santana|291360 Ilhéus|291460 Irecê|291480 Itabuna</t>
  </si>
  <si>
    <t xml:space="preserve">    291640 Itapetinga|291800 Jequié|292230 Muritiba|292400 Paulo Afonso</t>
  </si>
  <si>
    <t xml:space="preserve">    292530 Porto Seguro|292740 Salvador|292800 Santaluz</t>
  </si>
  <si>
    <t xml:space="preserve">    293135 Teixeira de Freitas|293330 Vitória da Conquista</t>
  </si>
  <si>
    <t>Registros_Processados= 32671797</t>
  </si>
  <si>
    <t>Tempo_Decorrido= 4:01</t>
  </si>
  <si>
    <r>
      <t xml:space="preserve">LEVANTAMENTO PRODUÇÃO TRATAMENTO DO GLAUCOMA - </t>
    </r>
    <r>
      <rPr>
        <b/>
        <sz val="12"/>
        <color rgb="FFFF0000"/>
        <rFont val="Calibri"/>
        <family val="2"/>
      </rPr>
      <t>POR UNIDADE EXECUTORA</t>
    </r>
  </si>
  <si>
    <t>% atend. Pop. Própria</t>
  </si>
  <si>
    <t>% Atend. Pop. Própria</t>
  </si>
  <si>
    <t>Salvador, Feira de Santana, Muritiba, Paulo Afonso e Vitória da Conquista</t>
  </si>
  <si>
    <t>Irecê, Jequié e Itapetinga</t>
  </si>
  <si>
    <t>QUANTIDADE DE MUNICÍPIOS QUE NÃO ESTOURARAM O TETO, MAS ATEDNEU MAIS DE 100% DA POP. PRÓPRIA</t>
  </si>
  <si>
    <t>QUANTIDADE DE MUNICÍPIOS NÃO ESTOURARAM O TETO E NÃO ATEDNEU 100% DA POP. PRÓPRIA</t>
  </si>
  <si>
    <t>Salvador, Feira de Santana, Brumado e Paulo Afonso</t>
  </si>
  <si>
    <t>Santaluz, Vitória da Conquista, Irecê, Jequié, Alagoinhas, Ilhéus, Itapetinga e Eunapólis</t>
  </si>
  <si>
    <t>MUNICÍPIOS QUE ESTOURARAM O TETO COM ATENDIMENTO DA POP. PRÓPRIA</t>
  </si>
  <si>
    <t>ANO</t>
  </si>
  <si>
    <t>QUANT.</t>
  </si>
  <si>
    <t>MUNICÍPIOS</t>
  </si>
  <si>
    <t>Municípios não atendeu 100% da Pop. Própria, destes Itabuna (59,37) e Teixeira de Freitas (29,81) foi os que realizaram menor cobertura.</t>
  </si>
  <si>
    <t>Municípios exexutores atenderam acima de 95% da pop. Própria, contudo não estourou o teto</t>
  </si>
  <si>
    <t>RESUMO EXECUÇÃO FINANCEIRA GLAUCOMA NO ESTADO DA BAHIA</t>
  </si>
  <si>
    <t>Não foi identifcado o registro de produção: Guanambi, Itaberaba e São Félix</t>
  </si>
  <si>
    <t>Não foi identifcado o registro de 3 municípios executores: Guanambi, Itaberaba e São Félix</t>
  </si>
  <si>
    <t>Municípios exexutores atenderam entre 49 a 75% pop. Própria, contudo não estourou o teto. Desses merece destaque Itabuna (54%) e Teixeira de Freitas(49%) que atenderam menos de 55% da Pop. Própria</t>
  </si>
  <si>
    <t>291170 Guanambi**</t>
  </si>
  <si>
    <t>291470 Itaberaba***</t>
  </si>
  <si>
    <t>292900 São Félix***</t>
  </si>
  <si>
    <t>***Obs.: Recurso financeiro sob Gestão Municipal, porém sem registro de produção no período do estudo.</t>
  </si>
  <si>
    <t xml:space="preserve">**Obs.: O recurso foi remanejado para GE a partir da competência agosto/2020, conforme Resolução CIB Nº 100/2020 de 09/07/2020, remontando um teto de R$ 9.199.925,77 para a Gestão Estadual, considerando proporcionalidade de agosto a dezembro/2020.
</t>
  </si>
  <si>
    <t>2021****</t>
  </si>
  <si>
    <t>****Obs.: Recurso PPI proporcional a série histórica de produção de Janeiro a Agosto/2021 (08 competências).</t>
  </si>
  <si>
    <t>ANOS: 2019/2020/2021</t>
  </si>
  <si>
    <t>ANO 2021        (jan a ago)</t>
  </si>
  <si>
    <t>9556753 Adrivana Cunha Hospital De Olhos**</t>
  </si>
  <si>
    <t xml:space="preserve">**Obs.: A Unidade Executora não é habilitada, o município de Itaberaba informou os valores executados pela SMS. </t>
  </si>
  <si>
    <t>cnes</t>
  </si>
  <si>
    <t>ANO 2021    (jan a ago)</t>
  </si>
  <si>
    <t>,</t>
  </si>
  <si>
    <t>ANOS: 2019/2020/2021 JAN A AGO)</t>
  </si>
  <si>
    <t>Municipio não identificado</t>
  </si>
  <si>
    <t>2021*</t>
  </si>
  <si>
    <t>Município não identificado</t>
  </si>
  <si>
    <t>*Obs.: Recurso PPI proporcional a série histórica de produção de Janeiro a Agosto/2021 (08 competências).</t>
  </si>
  <si>
    <t>PABA2101.dbc</t>
  </si>
  <si>
    <t>PABA2102.dbc</t>
  </si>
  <si>
    <t>PABA2103.dbc</t>
  </si>
  <si>
    <t>PABA2104.dbc</t>
  </si>
  <si>
    <t>PABA2105.dbc</t>
  </si>
  <si>
    <t>PABA2106.dbc</t>
  </si>
  <si>
    <t>PABA2107.dbc</t>
  </si>
  <si>
    <t>PABA2108.dbc</t>
  </si>
  <si>
    <t>PERÍODO: 2019 / 2020 / 2021</t>
  </si>
  <si>
    <r>
      <t xml:space="preserve">LEVANTAMENTO PRODUÇÃO TRATAMENTO DO GLAUCOMA - </t>
    </r>
    <r>
      <rPr>
        <b/>
        <sz val="13"/>
        <color rgb="FFFF0000"/>
        <rFont val="Calibri"/>
        <family val="2"/>
      </rPr>
      <t>POR MUNICIPIO EXECUTOR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</si>
</sst>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-* #,##0.00_-;\-* #,##0.00_-;_-* \-??_-;_-@_-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0.0%"/>
    <numFmt numFmtId="168" formatCode="_(* #,##0_);_(* \(#,##0\);_(* &quot;-&quot;??_);_(@_)"/>
    <numFmt numFmtId="169" formatCode="#,##0;[Red]#,##0"/>
    <numFmt numFmtId="170" formatCode="_-* #,##0_-;\-* #,##0_-;_-* \-??_-;_-@_-"/>
    <numFmt numFmtId="171" formatCode="#,##0.00;[Red]#,##0.00"/>
    <numFmt numFmtId="172" formatCode="0.000000000"/>
    <numFmt numFmtId="173" formatCode="#,##0.00_ ;[Red]\-#,##0.00\ "/>
    <numFmt numFmtId="174" formatCode="_-* #,##0_-;\-* #,##0_-;_-* &quot;-&quot;??_-;_-@_-"/>
  </numFmts>
  <fonts count="42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charset val="1"/>
    </font>
    <font>
      <b/>
      <sz val="11"/>
      <color theme="1"/>
      <name val="Calibri"/>
      <family val="2"/>
    </font>
    <font>
      <b/>
      <sz val="11"/>
      <name val="Calibri"/>
      <family val="2"/>
    </font>
    <font>
      <b/>
      <sz val="10"/>
      <color rgb="FF000000"/>
      <name val="Calibri"/>
      <family val="2"/>
      <charset val="1"/>
    </font>
    <font>
      <b/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0"/>
      <color rgb="FF000000"/>
      <name val="Calibri"/>
      <family val="2"/>
    </font>
    <font>
      <sz val="11"/>
      <name val="Calibri"/>
      <family val="2"/>
      <charset val="1"/>
    </font>
    <font>
      <sz val="10"/>
      <color theme="1"/>
      <name val="Calibri"/>
      <family val="2"/>
    </font>
    <font>
      <sz val="10"/>
      <color rgb="FF000000"/>
      <name val="Trebuchet MS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3"/>
      <color rgb="FF000000"/>
      <name val="Calibri"/>
      <family val="2"/>
    </font>
    <font>
      <sz val="11"/>
      <color rgb="FFFF0000"/>
      <name val="Calibri"/>
      <family val="2"/>
      <charset val="1"/>
    </font>
    <font>
      <sz val="11"/>
      <color rgb="FF000000"/>
      <name val="Calibri"/>
      <family val="2"/>
      <charset val="1"/>
      <scheme val="minor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  <scheme val="minor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sz val="13"/>
      <color rgb="FFFF0000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 tint="-0.14999847407452621"/>
        <bgColor rgb="FFE6E0EC"/>
      </patternFill>
    </fill>
    <fill>
      <patternFill patternType="solid">
        <fgColor theme="9" tint="0.59999389629810485"/>
        <bgColor rgb="FFEBF1DE"/>
      </patternFill>
    </fill>
    <fill>
      <patternFill patternType="solid">
        <fgColor theme="0" tint="-0.14999847407452621"/>
        <bgColor rgb="FFDCE6F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3">
    <xf numFmtId="0" fontId="0" fillId="0" borderId="0"/>
    <xf numFmtId="164" fontId="7" fillId="0" borderId="0" applyBorder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164" fontId="9" fillId="0" borderId="0"/>
    <xf numFmtId="165" fontId="10" fillId="0" borderId="0" applyFont="0" applyFill="0" applyBorder="0" applyAlignment="0" applyProtection="0"/>
    <xf numFmtId="0" fontId="10" fillId="0" borderId="0" applyFill="0" applyProtection="0"/>
    <xf numFmtId="0" fontId="5" fillId="0" borderId="0"/>
    <xf numFmtId="0" fontId="10" fillId="0" borderId="0" applyFill="0" applyProtection="0"/>
    <xf numFmtId="0" fontId="11" fillId="0" borderId="0"/>
    <xf numFmtId="0" fontId="11" fillId="0" borderId="0"/>
    <xf numFmtId="0" fontId="5" fillId="0" borderId="0"/>
    <xf numFmtId="0" fontId="7" fillId="0" borderId="0"/>
    <xf numFmtId="0" fontId="5" fillId="0" borderId="0"/>
    <xf numFmtId="0" fontId="12" fillId="0" borderId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Border="0" applyProtection="0"/>
    <xf numFmtId="9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Border="0" applyAlignment="0" applyProtection="0"/>
    <xf numFmtId="167" fontId="7" fillId="0" borderId="0"/>
    <xf numFmtId="0" fontId="7" fillId="0" borderId="0"/>
    <xf numFmtId="167" fontId="7" fillId="0" borderId="0"/>
    <xf numFmtId="168" fontId="7" fillId="0" borderId="0"/>
    <xf numFmtId="43" fontId="12" fillId="0" borderId="0" applyBorder="0" applyAlignment="0" applyProtection="0"/>
    <xf numFmtId="0" fontId="4" fillId="0" borderId="0"/>
    <xf numFmtId="0" fontId="13" fillId="0" borderId="0"/>
    <xf numFmtId="0" fontId="3" fillId="0" borderId="0"/>
    <xf numFmtId="0" fontId="12" fillId="0" borderId="0"/>
    <xf numFmtId="165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7" fillId="0" borderId="0"/>
    <xf numFmtId="164" fontId="7" fillId="0" borderId="0" applyBorder="0" applyProtection="0"/>
    <xf numFmtId="0" fontId="7" fillId="0" borderId="0"/>
    <xf numFmtId="0" fontId="2" fillId="0" borderId="0"/>
    <xf numFmtId="174" fontId="7" fillId="0" borderId="0" applyBorder="0" applyProtection="0"/>
    <xf numFmtId="174" fontId="7" fillId="0" borderId="0" applyBorder="0" applyProtection="0"/>
    <xf numFmtId="0" fontId="1" fillId="0" borderId="0"/>
  </cellStyleXfs>
  <cellXfs count="271">
    <xf numFmtId="0" fontId="0" fillId="0" borderId="0" xfId="0"/>
    <xf numFmtId="164" fontId="7" fillId="0" borderId="0" xfId="1"/>
    <xf numFmtId="164" fontId="7" fillId="0" borderId="1" xfId="1" applyBorder="1"/>
    <xf numFmtId="0" fontId="0" fillId="0" borderId="0" xfId="0" applyNumberFormat="1"/>
    <xf numFmtId="164" fontId="7" fillId="0" borderId="0" xfId="1" applyAlignment="1">
      <alignment horizontal="center"/>
    </xf>
    <xf numFmtId="0" fontId="0" fillId="0" borderId="0" xfId="0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164" fontId="7" fillId="0" borderId="1" xfId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1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169" fontId="17" fillId="3" borderId="1" xfId="0" applyNumberFormat="1" applyFont="1" applyFill="1" applyBorder="1" applyAlignment="1">
      <alignment horizontal="center" vertical="center" wrapText="1"/>
    </xf>
    <xf numFmtId="169" fontId="17" fillId="5" borderId="2" xfId="0" applyNumberFormat="1" applyFont="1" applyFill="1" applyBorder="1" applyAlignment="1">
      <alignment horizontal="center" vertical="center" wrapText="1"/>
    </xf>
    <xf numFmtId="169" fontId="0" fillId="0" borderId="1" xfId="0" applyNumberFormat="1" applyFill="1" applyBorder="1" applyAlignment="1">
      <alignment horizontal="center"/>
    </xf>
    <xf numFmtId="170" fontId="8" fillId="6" borderId="1" xfId="1" applyNumberFormat="1" applyFont="1" applyFill="1" applyBorder="1"/>
    <xf numFmtId="171" fontId="0" fillId="0" borderId="0" xfId="0" applyNumberFormat="1"/>
    <xf numFmtId="164" fontId="8" fillId="7" borderId="1" xfId="1" applyFont="1" applyFill="1" applyBorder="1" applyAlignment="1">
      <alignment horizontal="center" vertical="center" wrapText="1"/>
    </xf>
    <xf numFmtId="164" fontId="8" fillId="6" borderId="1" xfId="1" applyFont="1" applyFill="1" applyBorder="1"/>
    <xf numFmtId="43" fontId="0" fillId="8" borderId="1" xfId="0" applyNumberFormat="1" applyFill="1" applyBorder="1" applyAlignment="1">
      <alignment vertical="center"/>
    </xf>
    <xf numFmtId="164" fontId="8" fillId="6" borderId="1" xfId="1" applyFont="1" applyFill="1" applyBorder="1" applyAlignment="1">
      <alignment horizontal="center" vertical="center" wrapText="1"/>
    </xf>
    <xf numFmtId="164" fontId="16" fillId="9" borderId="1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164" fontId="7" fillId="0" borderId="0" xfId="1"/>
    <xf numFmtId="0" fontId="20" fillId="2" borderId="1" xfId="0" applyFont="1" applyFill="1" applyBorder="1" applyAlignment="1">
      <alignment horizontal="center" vertical="center"/>
    </xf>
    <xf numFmtId="164" fontId="8" fillId="6" borderId="1" xfId="0" applyNumberFormat="1" applyFont="1" applyFill="1" applyBorder="1"/>
    <xf numFmtId="0" fontId="21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43" fontId="0" fillId="0" borderId="1" xfId="0" applyNumberFormat="1" applyFill="1" applyBorder="1"/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21" fillId="0" borderId="1" xfId="0" applyFont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21" fillId="0" borderId="0" xfId="0" applyFont="1" applyAlignment="1">
      <alignment horizontal="center" vertical="center"/>
    </xf>
    <xf numFmtId="0" fontId="24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 wrapText="1"/>
    </xf>
    <xf numFmtId="0" fontId="23" fillId="0" borderId="1" xfId="0" applyFont="1" applyFill="1" applyBorder="1" applyAlignment="1">
      <alignment horizontal="center"/>
    </xf>
    <xf numFmtId="164" fontId="7" fillId="0" borderId="0" xfId="1" applyFill="1" applyAlignment="1">
      <alignment horizontal="center"/>
    </xf>
    <xf numFmtId="164" fontId="7" fillId="0" borderId="0" xfId="1"/>
    <xf numFmtId="0" fontId="7" fillId="0" borderId="0" xfId="56"/>
    <xf numFmtId="164" fontId="7" fillId="0" borderId="0" xfId="57" applyNumberFormat="1" applyAlignment="1">
      <alignment horizontal="center"/>
    </xf>
    <xf numFmtId="173" fontId="7" fillId="0" borderId="0" xfId="57" applyNumberFormat="1"/>
    <xf numFmtId="173" fontId="7" fillId="0" borderId="0" xfId="56" applyNumberFormat="1"/>
    <xf numFmtId="0" fontId="7" fillId="0" borderId="0" xfId="56" applyAlignment="1">
      <alignment horizontal="center" vertical="center"/>
    </xf>
    <xf numFmtId="0" fontId="16" fillId="0" borderId="0" xfId="56" applyFont="1"/>
    <xf numFmtId="0" fontId="25" fillId="0" borderId="1" xfId="56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169" fontId="8" fillId="4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8" fillId="10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/>
    </xf>
    <xf numFmtId="0" fontId="0" fillId="0" borderId="1" xfId="0" applyBorder="1"/>
    <xf numFmtId="170" fontId="7" fillId="0" borderId="1" xfId="1" applyNumberFormat="1" applyBorder="1"/>
    <xf numFmtId="170" fontId="8" fillId="10" borderId="1" xfId="1" applyNumberFormat="1" applyFont="1" applyFill="1" applyBorder="1" applyAlignment="1">
      <alignment horizontal="center"/>
    </xf>
    <xf numFmtId="164" fontId="8" fillId="10" borderId="1" xfId="1" applyFont="1" applyFill="1" applyBorder="1" applyAlignment="1">
      <alignment horizontal="center"/>
    </xf>
    <xf numFmtId="170" fontId="0" fillId="0" borderId="1" xfId="0" applyNumberFormat="1" applyBorder="1"/>
    <xf numFmtId="170" fontId="8" fillId="10" borderId="1" xfId="0" applyNumberFormat="1" applyFont="1" applyFill="1" applyBorder="1"/>
    <xf numFmtId="0" fontId="8" fillId="10" borderId="1" xfId="1" applyNumberFormat="1" applyFont="1" applyFill="1" applyBorder="1" applyAlignment="1">
      <alignment horizontal="center"/>
    </xf>
    <xf numFmtId="0" fontId="8" fillId="10" borderId="1" xfId="0" applyFont="1" applyFill="1" applyBorder="1"/>
    <xf numFmtId="164" fontId="8" fillId="10" borderId="1" xfId="1" applyFont="1" applyFill="1" applyBorder="1"/>
    <xf numFmtId="0" fontId="27" fillId="0" borderId="1" xfId="0" applyFont="1" applyFill="1" applyBorder="1" applyAlignment="1">
      <alignment horizontal="left"/>
    </xf>
    <xf numFmtId="3" fontId="27" fillId="0" borderId="1" xfId="0" applyNumberFormat="1" applyFont="1" applyFill="1" applyBorder="1" applyAlignment="1">
      <alignment horizontal="right"/>
    </xf>
    <xf numFmtId="0" fontId="27" fillId="0" borderId="1" xfId="0" applyFont="1" applyFill="1" applyBorder="1" applyAlignment="1">
      <alignment horizontal="right"/>
    </xf>
    <xf numFmtId="4" fontId="27" fillId="0" borderId="1" xfId="0" applyNumberFormat="1" applyFont="1" applyFill="1" applyBorder="1" applyAlignment="1">
      <alignment horizontal="right"/>
    </xf>
    <xf numFmtId="0" fontId="28" fillId="10" borderId="1" xfId="0" applyFont="1" applyFill="1" applyBorder="1" applyAlignment="1">
      <alignment horizontal="center"/>
    </xf>
    <xf numFmtId="3" fontId="28" fillId="10" borderId="1" xfId="0" applyNumberFormat="1" applyFont="1" applyFill="1" applyBorder="1" applyAlignment="1">
      <alignment horizontal="center"/>
    </xf>
    <xf numFmtId="4" fontId="28" fillId="10" borderId="1" xfId="0" applyNumberFormat="1" applyFont="1" applyFill="1" applyBorder="1" applyAlignment="1">
      <alignment horizontal="center"/>
    </xf>
    <xf numFmtId="0" fontId="8" fillId="10" borderId="3" xfId="0" applyFont="1" applyFill="1" applyBorder="1" applyAlignment="1">
      <alignment horizontal="center" vertical="center"/>
    </xf>
    <xf numFmtId="0" fontId="8" fillId="13" borderId="3" xfId="0" applyFont="1" applyFill="1" applyBorder="1" applyAlignment="1">
      <alignment horizontal="center" vertical="center"/>
    </xf>
    <xf numFmtId="4" fontId="26" fillId="0" borderId="0" xfId="0" applyNumberFormat="1" applyFont="1" applyFill="1"/>
    <xf numFmtId="4" fontId="26" fillId="0" borderId="0" xfId="0" applyNumberFormat="1" applyFont="1" applyFill="1" applyAlignment="1">
      <alignment horizontal="right" wrapText="1"/>
    </xf>
    <xf numFmtId="164" fontId="7" fillId="0" borderId="0" xfId="1" applyFill="1"/>
    <xf numFmtId="173" fontId="24" fillId="0" borderId="1" xfId="1" applyNumberFormat="1" applyFont="1" applyBorder="1"/>
    <xf numFmtId="170" fontId="7" fillId="0" borderId="1" xfId="1" applyNumberFormat="1" applyFill="1" applyBorder="1"/>
    <xf numFmtId="170" fontId="0" fillId="0" borderId="1" xfId="0" applyNumberFormat="1" applyFill="1" applyBorder="1"/>
    <xf numFmtId="173" fontId="16" fillId="10" borderId="4" xfId="1" applyNumberFormat="1" applyFont="1" applyFill="1" applyBorder="1"/>
    <xf numFmtId="173" fontId="16" fillId="10" borderId="1" xfId="1" applyNumberFormat="1" applyFont="1" applyFill="1" applyBorder="1"/>
    <xf numFmtId="43" fontId="0" fillId="0" borderId="1" xfId="0" applyNumberFormat="1" applyFill="1" applyBorder="1" applyAlignment="1">
      <alignment vertical="center"/>
    </xf>
    <xf numFmtId="173" fontId="0" fillId="0" borderId="1" xfId="0" applyNumberFormat="1" applyBorder="1"/>
    <xf numFmtId="0" fontId="0" fillId="0" borderId="0" xfId="0" applyFill="1" applyBorder="1"/>
    <xf numFmtId="43" fontId="0" fillId="0" borderId="0" xfId="0" applyNumberFormat="1" applyFill="1" applyBorder="1" applyAlignment="1">
      <alignment vertical="center"/>
    </xf>
    <xf numFmtId="43" fontId="0" fillId="0" borderId="0" xfId="0" applyNumberFormat="1" applyFill="1" applyBorder="1"/>
    <xf numFmtId="170" fontId="8" fillId="10" borderId="1" xfId="1" applyNumberFormat="1" applyFont="1" applyFill="1" applyBorder="1"/>
    <xf numFmtId="0" fontId="28" fillId="10" borderId="1" xfId="0" applyFont="1" applyFill="1" applyBorder="1" applyAlignment="1">
      <alignment horizontal="left"/>
    </xf>
    <xf numFmtId="3" fontId="28" fillId="10" borderId="1" xfId="0" applyNumberFormat="1" applyFont="1" applyFill="1" applyBorder="1" applyAlignment="1">
      <alignment horizontal="right"/>
    </xf>
    <xf numFmtId="4" fontId="28" fillId="10" borderId="1" xfId="0" applyNumberFormat="1" applyFont="1" applyFill="1" applyBorder="1" applyAlignment="1">
      <alignment horizontal="right"/>
    </xf>
    <xf numFmtId="173" fontId="8" fillId="10" borderId="1" xfId="0" applyNumberFormat="1" applyFont="1" applyFill="1" applyBorder="1"/>
    <xf numFmtId="0" fontId="0" fillId="0" borderId="1" xfId="0" applyBorder="1" applyAlignment="1">
      <alignment horizontal="left"/>
    </xf>
    <xf numFmtId="0" fontId="8" fillId="10" borderId="3" xfId="0" applyFont="1" applyFill="1" applyBorder="1" applyAlignment="1">
      <alignment horizontal="center"/>
    </xf>
    <xf numFmtId="0" fontId="8" fillId="10" borderId="3" xfId="1" applyNumberFormat="1" applyFont="1" applyFill="1" applyBorder="1" applyAlignment="1">
      <alignment horizontal="center"/>
    </xf>
    <xf numFmtId="170" fontId="29" fillId="0" borderId="1" xfId="0" applyNumberFormat="1" applyFont="1" applyFill="1" applyBorder="1"/>
    <xf numFmtId="164" fontId="29" fillId="0" borderId="1" xfId="1" applyFont="1" applyFill="1" applyBorder="1"/>
    <xf numFmtId="164" fontId="29" fillId="0" borderId="1" xfId="1" applyFont="1" applyBorder="1"/>
    <xf numFmtId="170" fontId="30" fillId="10" borderId="1" xfId="0" applyNumberFormat="1" applyFont="1" applyFill="1" applyBorder="1"/>
    <xf numFmtId="164" fontId="30" fillId="10" borderId="1" xfId="1" applyFont="1" applyFill="1" applyBorder="1"/>
    <xf numFmtId="164" fontId="29" fillId="0" borderId="2" xfId="1" applyFont="1" applyFill="1" applyBorder="1"/>
    <xf numFmtId="164" fontId="8" fillId="10" borderId="1" xfId="0" applyNumberFormat="1" applyFont="1" applyFill="1" applyBorder="1"/>
    <xf numFmtId="0" fontId="30" fillId="10" borderId="1" xfId="0" applyFont="1" applyFill="1" applyBorder="1" applyAlignment="1">
      <alignment horizontal="center"/>
    </xf>
    <xf numFmtId="0" fontId="30" fillId="10" borderId="1" xfId="0" applyFont="1" applyFill="1" applyBorder="1" applyAlignment="1">
      <alignment horizontal="center" vertical="center"/>
    </xf>
    <xf numFmtId="0" fontId="30" fillId="10" borderId="1" xfId="1" applyNumberFormat="1" applyFont="1" applyFill="1" applyBorder="1" applyAlignment="1">
      <alignment horizontal="center"/>
    </xf>
    <xf numFmtId="0" fontId="29" fillId="0" borderId="1" xfId="0" applyFont="1" applyFill="1" applyBorder="1" applyAlignment="1">
      <alignment horizontal="left"/>
    </xf>
    <xf numFmtId="3" fontId="29" fillId="0" borderId="1" xfId="0" applyNumberFormat="1" applyFont="1" applyFill="1" applyBorder="1" applyAlignment="1">
      <alignment horizontal="right"/>
    </xf>
    <xf numFmtId="4" fontId="29" fillId="0" borderId="1" xfId="0" applyNumberFormat="1" applyFont="1" applyFill="1" applyBorder="1" applyAlignment="1">
      <alignment horizontal="right"/>
    </xf>
    <xf numFmtId="0" fontId="29" fillId="0" borderId="1" xfId="0" applyFont="1" applyFill="1" applyBorder="1" applyAlignment="1">
      <alignment horizontal="right"/>
    </xf>
    <xf numFmtId="0" fontId="30" fillId="10" borderId="1" xfId="0" applyFont="1" applyFill="1" applyBorder="1" applyAlignment="1">
      <alignment horizontal="left"/>
    </xf>
    <xf numFmtId="3" fontId="30" fillId="10" borderId="1" xfId="0" applyNumberFormat="1" applyFont="1" applyFill="1" applyBorder="1" applyAlignment="1">
      <alignment horizontal="right"/>
    </xf>
    <xf numFmtId="4" fontId="30" fillId="10" borderId="1" xfId="0" applyNumberFormat="1" applyFont="1" applyFill="1" applyBorder="1" applyAlignment="1">
      <alignment horizontal="right"/>
    </xf>
    <xf numFmtId="0" fontId="30" fillId="10" borderId="3" xfId="0" applyFont="1" applyFill="1" applyBorder="1" applyAlignment="1">
      <alignment horizontal="center"/>
    </xf>
    <xf numFmtId="0" fontId="30" fillId="10" borderId="3" xfId="0" applyFont="1" applyFill="1" applyBorder="1" applyAlignment="1">
      <alignment horizontal="center" vertical="center"/>
    </xf>
    <xf numFmtId="0" fontId="30" fillId="10" borderId="3" xfId="1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164" fontId="7" fillId="0" borderId="0" xfId="1"/>
    <xf numFmtId="0" fontId="0" fillId="0" borderId="1" xfId="0" applyBorder="1" applyAlignment="1">
      <alignment horizontal="center"/>
    </xf>
    <xf numFmtId="0" fontId="0" fillId="0" borderId="0" xfId="0" applyBorder="1"/>
    <xf numFmtId="164" fontId="7" fillId="0" borderId="0" xfId="1"/>
    <xf numFmtId="0" fontId="8" fillId="1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164" fontId="7" fillId="0" borderId="0" xfId="1"/>
    <xf numFmtId="0" fontId="32" fillId="0" borderId="1" xfId="0" applyFont="1" applyBorder="1"/>
    <xf numFmtId="170" fontId="13" fillId="0" borderId="1" xfId="1" applyNumberFormat="1" applyFont="1" applyBorder="1"/>
    <xf numFmtId="164" fontId="13" fillId="0" borderId="1" xfId="1" applyFont="1" applyBorder="1"/>
    <xf numFmtId="170" fontId="13" fillId="0" borderId="1" xfId="1" applyNumberFormat="1" applyFont="1" applyFill="1" applyBorder="1"/>
    <xf numFmtId="0" fontId="23" fillId="0" borderId="1" xfId="0" applyFont="1" applyBorder="1"/>
    <xf numFmtId="164" fontId="30" fillId="10" borderId="1" xfId="1" applyFont="1" applyFill="1" applyBorder="1" applyAlignment="1">
      <alignment horizontal="center"/>
    </xf>
    <xf numFmtId="170" fontId="7" fillId="0" borderId="1" xfId="1" applyNumberFormat="1" applyFont="1" applyBorder="1"/>
    <xf numFmtId="4" fontId="33" fillId="0" borderId="1" xfId="0" applyNumberFormat="1" applyFont="1" applyFill="1" applyBorder="1" applyAlignment="1">
      <alignment horizontal="right"/>
    </xf>
    <xf numFmtId="170" fontId="7" fillId="0" borderId="1" xfId="0" applyNumberFormat="1" applyFont="1" applyFill="1" applyBorder="1"/>
    <xf numFmtId="164" fontId="7" fillId="0" borderId="1" xfId="1" applyFont="1" applyFill="1" applyBorder="1"/>
    <xf numFmtId="164" fontId="7" fillId="0" borderId="1" xfId="1" applyFont="1" applyBorder="1"/>
    <xf numFmtId="0" fontId="33" fillId="0" borderId="1" xfId="0" applyFont="1" applyFill="1" applyBorder="1" applyAlignment="1">
      <alignment horizontal="right"/>
    </xf>
    <xf numFmtId="170" fontId="34" fillId="10" borderId="1" xfId="1" applyNumberFormat="1" applyFont="1" applyFill="1" applyBorder="1"/>
    <xf numFmtId="4" fontId="35" fillId="10" borderId="1" xfId="0" applyNumberFormat="1" applyFont="1" applyFill="1" applyBorder="1" applyAlignment="1">
      <alignment horizontal="center"/>
    </xf>
    <xf numFmtId="170" fontId="34" fillId="10" borderId="1" xfId="0" applyNumberFormat="1" applyFont="1" applyFill="1" applyBorder="1" applyAlignment="1">
      <alignment horizontal="center"/>
    </xf>
    <xf numFmtId="164" fontId="34" fillId="10" borderId="1" xfId="1" applyFont="1" applyFill="1" applyBorder="1" applyAlignment="1">
      <alignment horizontal="center"/>
    </xf>
    <xf numFmtId="164" fontId="34" fillId="10" borderId="1" xfId="1" applyFont="1" applyFill="1" applyBorder="1"/>
    <xf numFmtId="170" fontId="13" fillId="0" borderId="1" xfId="0" applyNumberFormat="1" applyFont="1" applyFill="1" applyBorder="1"/>
    <xf numFmtId="164" fontId="13" fillId="0" borderId="1" xfId="1" applyFont="1" applyFill="1" applyBorder="1"/>
    <xf numFmtId="3" fontId="36" fillId="0" borderId="1" xfId="0" applyNumberFormat="1" applyFont="1" applyFill="1" applyBorder="1" applyAlignment="1">
      <alignment horizontal="right" vertical="center"/>
    </xf>
    <xf numFmtId="4" fontId="36" fillId="0" borderId="1" xfId="0" applyNumberFormat="1" applyFont="1" applyFill="1" applyBorder="1" applyAlignment="1">
      <alignment horizontal="right" vertical="center"/>
    </xf>
    <xf numFmtId="170" fontId="36" fillId="0" borderId="1" xfId="0" applyNumberFormat="1" applyFont="1" applyFill="1" applyBorder="1" applyAlignment="1">
      <alignment vertical="center"/>
    </xf>
    <xf numFmtId="164" fontId="36" fillId="0" borderId="1" xfId="1" applyFont="1" applyFill="1" applyBorder="1" applyAlignment="1">
      <alignment vertical="center"/>
    </xf>
    <xf numFmtId="164" fontId="36" fillId="0" borderId="1" xfId="1" applyFont="1" applyBorder="1" applyAlignment="1">
      <alignment vertical="center"/>
    </xf>
    <xf numFmtId="0" fontId="36" fillId="0" borderId="1" xfId="0" applyFont="1" applyFill="1" applyBorder="1" applyAlignment="1">
      <alignment horizontal="right" vertical="center"/>
    </xf>
    <xf numFmtId="164" fontId="37" fillId="0" borderId="1" xfId="1" applyFont="1" applyBorder="1" applyAlignment="1">
      <alignment vertical="center"/>
    </xf>
    <xf numFmtId="3" fontId="38" fillId="10" borderId="1" xfId="0" applyNumberFormat="1" applyFont="1" applyFill="1" applyBorder="1" applyAlignment="1">
      <alignment horizontal="right" vertical="center"/>
    </xf>
    <xf numFmtId="4" fontId="38" fillId="10" borderId="1" xfId="0" applyNumberFormat="1" applyFont="1" applyFill="1" applyBorder="1" applyAlignment="1">
      <alignment horizontal="right" vertical="center"/>
    </xf>
    <xf numFmtId="170" fontId="38" fillId="10" borderId="1" xfId="0" applyNumberFormat="1" applyFont="1" applyFill="1" applyBorder="1" applyAlignment="1">
      <alignment vertical="center"/>
    </xf>
    <xf numFmtId="164" fontId="38" fillId="10" borderId="1" xfId="1" applyFont="1" applyFill="1" applyBorder="1" applyAlignment="1">
      <alignment vertical="center"/>
    </xf>
    <xf numFmtId="0" fontId="27" fillId="0" borderId="1" xfId="0" applyFont="1" applyFill="1" applyBorder="1" applyAlignment="1">
      <alignment horizontal="left" vertical="center"/>
    </xf>
    <xf numFmtId="164" fontId="8" fillId="10" borderId="4" xfId="1" applyFont="1" applyFill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164" fontId="8" fillId="0" borderId="0" xfId="1" applyFont="1"/>
    <xf numFmtId="0" fontId="40" fillId="0" borderId="0" xfId="0" applyFont="1" applyAlignment="1">
      <alignment horizontal="center"/>
    </xf>
    <xf numFmtId="0" fontId="40" fillId="0" borderId="0" xfId="0" applyFont="1"/>
    <xf numFmtId="164" fontId="40" fillId="0" borderId="0" xfId="1" applyFont="1"/>
    <xf numFmtId="164" fontId="8" fillId="0" borderId="0" xfId="1" applyFont="1" applyAlignment="1">
      <alignment horizontal="center"/>
    </xf>
    <xf numFmtId="164" fontId="40" fillId="0" borderId="0" xfId="1" applyFont="1" applyAlignment="1">
      <alignment horizontal="center"/>
    </xf>
    <xf numFmtId="0" fontId="8" fillId="10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16" borderId="0" xfId="0" applyFill="1"/>
    <xf numFmtId="0" fontId="0" fillId="0" borderId="1" xfId="0" applyBorder="1" applyAlignment="1">
      <alignment horizontal="center" vertical="center" wrapText="1"/>
    </xf>
    <xf numFmtId="0" fontId="0" fillId="16" borderId="0" xfId="0" applyFill="1" applyAlignment="1">
      <alignment vertical="center"/>
    </xf>
    <xf numFmtId="0" fontId="8" fillId="17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8" fillId="14" borderId="1" xfId="0" applyFont="1" applyFill="1" applyBorder="1" applyAlignment="1">
      <alignment horizontal="center" vertical="center"/>
    </xf>
    <xf numFmtId="0" fontId="8" fillId="16" borderId="0" xfId="0" applyFont="1" applyFill="1" applyAlignment="1">
      <alignment vertical="center"/>
    </xf>
    <xf numFmtId="0" fontId="8" fillId="16" borderId="0" xfId="0" applyFont="1" applyFill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164" fontId="30" fillId="10" borderId="2" xfId="1" applyFont="1" applyFill="1" applyBorder="1"/>
    <xf numFmtId="0" fontId="8" fillId="12" borderId="1" xfId="0" applyFont="1" applyFill="1" applyBorder="1" applyAlignment="1">
      <alignment horizontal="center" vertical="center"/>
    </xf>
    <xf numFmtId="43" fontId="0" fillId="0" borderId="0" xfId="0" applyNumberFormat="1"/>
    <xf numFmtId="0" fontId="8" fillId="10" borderId="1" xfId="0" applyFont="1" applyFill="1" applyBorder="1" applyAlignment="1">
      <alignment horizontal="center"/>
    </xf>
    <xf numFmtId="0" fontId="8" fillId="10" borderId="1" xfId="0" applyFont="1" applyFill="1" applyBorder="1" applyAlignment="1">
      <alignment horizontal="center" vertical="center"/>
    </xf>
    <xf numFmtId="164" fontId="7" fillId="0" borderId="0" xfId="1"/>
    <xf numFmtId="0" fontId="8" fillId="10" borderId="1" xfId="0" applyFont="1" applyFill="1" applyBorder="1" applyAlignment="1">
      <alignment horizontal="center"/>
    </xf>
    <xf numFmtId="0" fontId="8" fillId="10" borderId="1" xfId="0" applyFont="1" applyFill="1" applyBorder="1" applyAlignment="1">
      <alignment horizontal="center" vertical="center"/>
    </xf>
    <xf numFmtId="164" fontId="7" fillId="0" borderId="0" xfId="1"/>
    <xf numFmtId="164" fontId="8" fillId="10" borderId="4" xfId="1" applyFont="1" applyFill="1" applyBorder="1"/>
    <xf numFmtId="0" fontId="8" fillId="19" borderId="1" xfId="0" applyFont="1" applyFill="1" applyBorder="1" applyAlignment="1">
      <alignment horizontal="center" vertical="center"/>
    </xf>
    <xf numFmtId="170" fontId="8" fillId="10" borderId="4" xfId="1" applyNumberFormat="1" applyFont="1" applyFill="1" applyBorder="1"/>
    <xf numFmtId="0" fontId="1" fillId="0" borderId="1" xfId="0" applyFont="1" applyBorder="1" applyAlignment="1">
      <alignment horizontal="center"/>
    </xf>
    <xf numFmtId="0" fontId="14" fillId="0" borderId="6" xfId="0" applyFont="1" applyFill="1" applyBorder="1"/>
    <xf numFmtId="0" fontId="0" fillId="0" borderId="0" xfId="0" applyFill="1" applyAlignment="1">
      <alignment horizontal="left"/>
    </xf>
    <xf numFmtId="0" fontId="0" fillId="0" borderId="0" xfId="0" applyNumberFormat="1" applyFill="1"/>
    <xf numFmtId="0" fontId="14" fillId="0" borderId="7" xfId="0" applyFont="1" applyFill="1" applyBorder="1" applyAlignment="1">
      <alignment horizontal="left"/>
    </xf>
    <xf numFmtId="0" fontId="14" fillId="0" borderId="7" xfId="0" applyNumberFormat="1" applyFont="1" applyFill="1" applyBorder="1"/>
    <xf numFmtId="0" fontId="31" fillId="0" borderId="0" xfId="0" applyFont="1" applyAlignment="1">
      <alignment horizontal="left" vertical="center" wrapText="1" readingOrder="1"/>
    </xf>
    <xf numFmtId="0" fontId="8" fillId="10" borderId="1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8" fillId="10" borderId="4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/>
    </xf>
    <xf numFmtId="164" fontId="7" fillId="0" borderId="0" xfId="1"/>
    <xf numFmtId="164" fontId="18" fillId="10" borderId="1" xfId="1" applyFont="1" applyFill="1" applyBorder="1"/>
    <xf numFmtId="0" fontId="8" fillId="0" borderId="0" xfId="0" applyFont="1" applyFill="1" applyBorder="1" applyAlignment="1">
      <alignment horizontal="center"/>
    </xf>
    <xf numFmtId="164" fontId="7" fillId="0" borderId="0" xfId="1" applyFill="1" applyBorder="1"/>
    <xf numFmtId="164" fontId="8" fillId="0" borderId="0" xfId="1" applyFont="1" applyFill="1" applyBorder="1"/>
    <xf numFmtId="173" fontId="8" fillId="10" borderId="0" xfId="0" applyNumberFormat="1" applyFont="1" applyFill="1" applyBorder="1"/>
    <xf numFmtId="170" fontId="7" fillId="0" borderId="1" xfId="1" applyNumberFormat="1" applyFont="1" applyFill="1" applyBorder="1"/>
    <xf numFmtId="170" fontId="34" fillId="10" borderId="1" xfId="1" applyNumberFormat="1" applyFont="1" applyFill="1" applyBorder="1" applyAlignment="1">
      <alignment horizontal="center"/>
    </xf>
    <xf numFmtId="164" fontId="13" fillId="0" borderId="0" xfId="1" applyFont="1" applyFill="1" applyBorder="1"/>
    <xf numFmtId="0" fontId="14" fillId="20" borderId="7" xfId="0" applyFont="1" applyFill="1" applyBorder="1" applyAlignment="1">
      <alignment horizontal="left"/>
    </xf>
    <xf numFmtId="0" fontId="14" fillId="20" borderId="7" xfId="0" applyNumberFormat="1" applyFont="1" applyFill="1" applyBorder="1"/>
    <xf numFmtId="164" fontId="7" fillId="0" borderId="7" xfId="1" applyFill="1" applyBorder="1"/>
    <xf numFmtId="170" fontId="29" fillId="0" borderId="1" xfId="1" applyNumberFormat="1" applyFont="1" applyFill="1" applyBorder="1"/>
    <xf numFmtId="0" fontId="8" fillId="10" borderId="0" xfId="0" applyFont="1" applyFill="1" applyBorder="1" applyAlignment="1">
      <alignment horizontal="center"/>
    </xf>
    <xf numFmtId="164" fontId="29" fillId="0" borderId="0" xfId="1" applyFont="1" applyBorder="1"/>
    <xf numFmtId="164" fontId="30" fillId="10" borderId="0" xfId="1" applyFont="1" applyFill="1" applyBorder="1"/>
    <xf numFmtId="173" fontId="0" fillId="0" borderId="0" xfId="0" applyNumberFormat="1" applyBorder="1"/>
    <xf numFmtId="164" fontId="40" fillId="10" borderId="1" xfId="1" applyFont="1" applyFill="1" applyBorder="1"/>
    <xf numFmtId="170" fontId="29" fillId="0" borderId="2" xfId="1" applyNumberFormat="1" applyFont="1" applyFill="1" applyBorder="1"/>
    <xf numFmtId="170" fontId="30" fillId="10" borderId="2" xfId="1" applyNumberFormat="1" applyFont="1" applyFill="1" applyBorder="1"/>
    <xf numFmtId="170" fontId="30" fillId="10" borderId="1" xfId="1" applyNumberFormat="1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/>
    <xf numFmtId="0" fontId="14" fillId="0" borderId="0" xfId="0" applyFont="1" applyFill="1" applyBorder="1" applyAlignment="1">
      <alignment horizontal="left"/>
    </xf>
    <xf numFmtId="0" fontId="14" fillId="0" borderId="0" xfId="0" applyNumberFormat="1" applyFont="1" applyFill="1" applyBorder="1"/>
    <xf numFmtId="164" fontId="8" fillId="10" borderId="0" xfId="1" applyFont="1" applyFill="1" applyBorder="1"/>
    <xf numFmtId="0" fontId="19" fillId="0" borderId="0" xfId="0" applyFont="1" applyAlignment="1"/>
    <xf numFmtId="164" fontId="7" fillId="0" borderId="0" xfId="1" applyBorder="1"/>
    <xf numFmtId="170" fontId="36" fillId="0" borderId="1" xfId="1" applyNumberFormat="1" applyFont="1" applyFill="1" applyBorder="1" applyAlignment="1">
      <alignment vertical="center"/>
    </xf>
    <xf numFmtId="170" fontId="38" fillId="10" borderId="1" xfId="1" applyNumberFormat="1" applyFont="1" applyFill="1" applyBorder="1" applyAlignment="1">
      <alignment vertical="center"/>
    </xf>
    <xf numFmtId="164" fontId="36" fillId="0" borderId="0" xfId="1" applyFont="1" applyFill="1" applyBorder="1" applyAlignment="1">
      <alignment vertical="center"/>
    </xf>
    <xf numFmtId="0" fontId="0" fillId="0" borderId="1" xfId="0" applyNumberFormat="1" applyBorder="1"/>
    <xf numFmtId="0" fontId="30" fillId="1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164" fontId="38" fillId="0" borderId="0" xfId="1" applyFont="1" applyFill="1" applyBorder="1" applyAlignment="1">
      <alignment vertical="center"/>
    </xf>
    <xf numFmtId="43" fontId="0" fillId="0" borderId="0" xfId="0" applyNumberFormat="1" applyAlignment="1">
      <alignment horizontal="left"/>
    </xf>
    <xf numFmtId="164" fontId="30" fillId="0" borderId="0" xfId="1" applyFont="1" applyFill="1" applyBorder="1"/>
    <xf numFmtId="164" fontId="40" fillId="10" borderId="1" xfId="1" applyFont="1" applyFill="1" applyBorder="1" applyAlignment="1">
      <alignment horizontal="center"/>
    </xf>
    <xf numFmtId="43" fontId="0" fillId="0" borderId="0" xfId="0" applyNumberFormat="1" applyFill="1" applyAlignment="1">
      <alignment horizontal="left"/>
    </xf>
    <xf numFmtId="0" fontId="8" fillId="10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left"/>
    </xf>
    <xf numFmtId="170" fontId="29" fillId="0" borderId="3" xfId="1" applyNumberFormat="1" applyFont="1" applyFill="1" applyBorder="1"/>
    <xf numFmtId="164" fontId="29" fillId="0" borderId="3" xfId="1" applyFont="1" applyFill="1" applyBorder="1"/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8" fillId="18" borderId="0" xfId="0" applyFont="1" applyFill="1" applyAlignment="1">
      <alignment horizontal="center" vertical="center"/>
    </xf>
    <xf numFmtId="0" fontId="8" fillId="15" borderId="0" xfId="0" applyFont="1" applyFill="1" applyAlignment="1">
      <alignment horizontal="center" vertic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 vertical="center" wrapText="1" readingOrder="1"/>
    </xf>
    <xf numFmtId="0" fontId="8" fillId="11" borderId="1" xfId="0" applyFont="1" applyFill="1" applyBorder="1" applyAlignment="1">
      <alignment horizontal="center" vertical="center"/>
    </xf>
    <xf numFmtId="0" fontId="8" fillId="12" borderId="2" xfId="0" applyFont="1" applyFill="1" applyBorder="1" applyAlignment="1">
      <alignment horizontal="center" vertical="center"/>
    </xf>
    <xf numFmtId="0" fontId="8" fillId="12" borderId="4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8" fillId="19" borderId="2" xfId="0" applyFont="1" applyFill="1" applyBorder="1" applyAlignment="1">
      <alignment horizontal="center" vertical="center" wrapText="1"/>
    </xf>
    <xf numFmtId="0" fontId="8" fillId="19" borderId="4" xfId="0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center" vertical="center"/>
    </xf>
    <xf numFmtId="0" fontId="8" fillId="19" borderId="3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8" fillId="11" borderId="3" xfId="0" applyFont="1" applyFill="1" applyBorder="1" applyAlignment="1">
      <alignment horizontal="center" vertical="center"/>
    </xf>
    <xf numFmtId="0" fontId="8" fillId="12" borderId="3" xfId="0" applyFont="1" applyFill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164" fontId="7" fillId="0" borderId="0" xfId="1"/>
    <xf numFmtId="0" fontId="8" fillId="6" borderId="1" xfId="0" applyFont="1" applyFill="1" applyBorder="1" applyAlignment="1">
      <alignment horizontal="center"/>
    </xf>
    <xf numFmtId="0" fontId="16" fillId="0" borderId="0" xfId="56" applyFont="1" applyAlignment="1">
      <alignment horizontal="left" wrapText="1"/>
    </xf>
    <xf numFmtId="0" fontId="4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10" borderId="2" xfId="0" applyFont="1" applyFill="1" applyBorder="1" applyAlignment="1">
      <alignment horizontal="center" vertical="center"/>
    </xf>
    <xf numFmtId="0" fontId="8" fillId="10" borderId="8" xfId="0" applyFont="1" applyFill="1" applyBorder="1" applyAlignment="1">
      <alignment horizontal="center" vertical="center"/>
    </xf>
    <xf numFmtId="0" fontId="8" fillId="10" borderId="4" xfId="0" applyFont="1" applyFill="1" applyBorder="1" applyAlignment="1">
      <alignment horizontal="center" vertical="center"/>
    </xf>
    <xf numFmtId="173" fontId="0" fillId="0" borderId="0" xfId="0" applyNumberFormat="1"/>
  </cellXfs>
  <cellStyles count="63">
    <cellStyle name="Excel Built-in TableStyleLight1" xfId="5" xr:uid="{00000000-0005-0000-0000-000000000000}"/>
    <cellStyle name="Moeda 2" xfId="6" xr:uid="{00000000-0005-0000-0000-000001000000}"/>
    <cellStyle name="Moeda 2 2" xfId="34" xr:uid="{00000000-0005-0000-0000-000002000000}"/>
    <cellStyle name="Normal" xfId="0" builtinId="0"/>
    <cellStyle name="Normal 10" xfId="62" xr:uid="{00000000-0005-0000-0000-000004000000}"/>
    <cellStyle name="Normal 2" xfId="3" xr:uid="{00000000-0005-0000-0000-000005000000}"/>
    <cellStyle name="Normal 2 2" xfId="7" xr:uid="{00000000-0005-0000-0000-000006000000}"/>
    <cellStyle name="Normal 2 2 2" xfId="8" xr:uid="{00000000-0005-0000-0000-000007000000}"/>
    <cellStyle name="Normal 2 2 3" xfId="58" xr:uid="{00000000-0005-0000-0000-000008000000}"/>
    <cellStyle name="Normal 2 3" xfId="9" xr:uid="{00000000-0005-0000-0000-000009000000}"/>
    <cellStyle name="Normal 2 4" xfId="10" xr:uid="{00000000-0005-0000-0000-00000A000000}"/>
    <cellStyle name="Normal 2 5" xfId="33" xr:uid="{00000000-0005-0000-0000-00000B000000}"/>
    <cellStyle name="Normal 2 6" xfId="56" xr:uid="{00000000-0005-0000-0000-00000C000000}"/>
    <cellStyle name="Normal 3" xfId="11" xr:uid="{00000000-0005-0000-0000-00000D000000}"/>
    <cellStyle name="Normal 3 2" xfId="12" xr:uid="{00000000-0005-0000-0000-00000E000000}"/>
    <cellStyle name="Normal 3 3" xfId="13" xr:uid="{00000000-0005-0000-0000-00000F000000}"/>
    <cellStyle name="Normal 4" xfId="14" xr:uid="{00000000-0005-0000-0000-000010000000}"/>
    <cellStyle name="Normal 5" xfId="15" xr:uid="{00000000-0005-0000-0000-000011000000}"/>
    <cellStyle name="Normal 6" xfId="30" xr:uid="{00000000-0005-0000-0000-000012000000}"/>
    <cellStyle name="Normal 7" xfId="31" xr:uid="{00000000-0005-0000-0000-000013000000}"/>
    <cellStyle name="Normal 8" xfId="32" xr:uid="{00000000-0005-0000-0000-000014000000}"/>
    <cellStyle name="Normal 9" xfId="59" xr:uid="{00000000-0005-0000-0000-000015000000}"/>
    <cellStyle name="Porcentagem 2" xfId="16" xr:uid="{00000000-0005-0000-0000-000016000000}"/>
    <cellStyle name="Porcentagem 2 2" xfId="17" xr:uid="{00000000-0005-0000-0000-000017000000}"/>
    <cellStyle name="Porcentagem 3" xfId="18" xr:uid="{00000000-0005-0000-0000-000018000000}"/>
    <cellStyle name="Porcentagem 4" xfId="19" xr:uid="{00000000-0005-0000-0000-000019000000}"/>
    <cellStyle name="Porcentagem 5" xfId="20" xr:uid="{00000000-0005-0000-0000-00001A000000}"/>
    <cellStyle name="Separador de milhares 2" xfId="21" xr:uid="{00000000-0005-0000-0000-00001C000000}"/>
    <cellStyle name="Separador de milhares 2 2" xfId="35" xr:uid="{00000000-0005-0000-0000-00001D000000}"/>
    <cellStyle name="Separador de milhares 2 2 2" xfId="36" xr:uid="{00000000-0005-0000-0000-00001E000000}"/>
    <cellStyle name="Separador de milhares 2 2 2 2" xfId="37" xr:uid="{00000000-0005-0000-0000-00001F000000}"/>
    <cellStyle name="Separador de milhares 2 2 2 2 2" xfId="38" xr:uid="{00000000-0005-0000-0000-000020000000}"/>
    <cellStyle name="Separador de milhares 2 2 2 2 2 2" xfId="39" xr:uid="{00000000-0005-0000-0000-000021000000}"/>
    <cellStyle name="Separador de milhares 2 2 2 3" xfId="40" xr:uid="{00000000-0005-0000-0000-000022000000}"/>
    <cellStyle name="Separador de milhares 2 2 3" xfId="41" xr:uid="{00000000-0005-0000-0000-000023000000}"/>
    <cellStyle name="Separador de milhares 2 3" xfId="42" xr:uid="{00000000-0005-0000-0000-000024000000}"/>
    <cellStyle name="Separador de milhares 2 4" xfId="43" xr:uid="{00000000-0005-0000-0000-000025000000}"/>
    <cellStyle name="Separador de milhares 2 5" xfId="57" xr:uid="{00000000-0005-0000-0000-000026000000}"/>
    <cellStyle name="Separador de milhares 3" xfId="22" xr:uid="{00000000-0005-0000-0000-000027000000}"/>
    <cellStyle name="Separador de milhares 3 2" xfId="44" xr:uid="{00000000-0005-0000-0000-000028000000}"/>
    <cellStyle name="Separador de milhares 3 3" xfId="45" xr:uid="{00000000-0005-0000-0000-000029000000}"/>
    <cellStyle name="Separador de milhares 3 4" xfId="46" xr:uid="{00000000-0005-0000-0000-00002A000000}"/>
    <cellStyle name="Separador de milhares 3 5" xfId="47" xr:uid="{00000000-0005-0000-0000-00002B000000}"/>
    <cellStyle name="Separador de milhares 3 6" xfId="48" xr:uid="{00000000-0005-0000-0000-00002C000000}"/>
    <cellStyle name="Separador de milhares 3 7" xfId="49" xr:uid="{00000000-0005-0000-0000-00002D000000}"/>
    <cellStyle name="Separador de milhares 3 8" xfId="50" xr:uid="{00000000-0005-0000-0000-00002E000000}"/>
    <cellStyle name="Separador de milhares 4" xfId="23" xr:uid="{00000000-0005-0000-0000-00002F000000}"/>
    <cellStyle name="Separador de milhares 5" xfId="24" xr:uid="{00000000-0005-0000-0000-000030000000}"/>
    <cellStyle name="Separador de milhares 6" xfId="60" xr:uid="{00000000-0005-0000-0000-000031000000}"/>
    <cellStyle name="Separador de milhares 6 2" xfId="51" xr:uid="{00000000-0005-0000-0000-000032000000}"/>
    <cellStyle name="Separador de milhares 6 3" xfId="52" xr:uid="{00000000-0005-0000-0000-000033000000}"/>
    <cellStyle name="Separador de milhares 7" xfId="53" xr:uid="{00000000-0005-0000-0000-000034000000}"/>
    <cellStyle name="Separador de milhares 7 2" xfId="54" xr:uid="{00000000-0005-0000-0000-000035000000}"/>
    <cellStyle name="Separador de milhares 7 3" xfId="55" xr:uid="{00000000-0005-0000-0000-000036000000}"/>
    <cellStyle name="Separador de milhares 8" xfId="61" xr:uid="{00000000-0005-0000-0000-000037000000}"/>
    <cellStyle name="TableStyleLight1" xfId="25" xr:uid="{00000000-0005-0000-0000-000038000000}"/>
    <cellStyle name="TableStyleLight1 2" xfId="26" xr:uid="{00000000-0005-0000-0000-000039000000}"/>
    <cellStyle name="TableStyleLight1 3" xfId="27" xr:uid="{00000000-0005-0000-0000-00003A000000}"/>
    <cellStyle name="TableStyleLight1 4" xfId="28" xr:uid="{00000000-0005-0000-0000-00003B000000}"/>
    <cellStyle name="Texto Explicativo" xfId="2" builtinId="53" customBuiltin="1"/>
    <cellStyle name="Vírgula" xfId="1" builtinId="3"/>
    <cellStyle name="Vírgula 2" xfId="4" xr:uid="{00000000-0005-0000-0000-00003D000000}"/>
    <cellStyle name="Vírgula 3" xfId="29" xr:uid="{00000000-0005-0000-0000-00003E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DBEEF4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CE6F2"/>
      <rgbColor rgb="FFE6E0EC"/>
      <rgbColor rgb="FFFDEADA"/>
      <rgbColor rgb="FF95B3D7"/>
      <rgbColor rgb="FFF2DCDB"/>
      <rgbColor rgb="FFCC99FF"/>
      <rgbColor rgb="FFFCD5B5"/>
      <rgbColor rgb="FF3366FF"/>
      <rgbColor rgb="FF33CCCC"/>
      <rgbColor rgb="FF99CC00"/>
      <rgbColor rgb="FFFFCC00"/>
      <rgbColor rgb="FFF79646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C33"/>
  <sheetViews>
    <sheetView zoomScale="140" zoomScaleNormal="140" workbookViewId="0">
      <selection activeCell="C27" sqref="C27"/>
    </sheetView>
  </sheetViews>
  <sheetFormatPr defaultColWidth="9" defaultRowHeight="15" x14ac:dyDescent="0.25"/>
  <cols>
    <col min="1" max="1" width="9" style="113"/>
    <col min="2" max="2" width="9" style="5" customWidth="1"/>
    <col min="3" max="3" width="93.42578125" style="5" customWidth="1"/>
  </cols>
  <sheetData>
    <row r="2" spans="1:3" x14ac:dyDescent="0.25">
      <c r="A2" s="242" t="s">
        <v>725</v>
      </c>
      <c r="B2" s="242"/>
      <c r="C2" s="242"/>
    </row>
    <row r="3" spans="1:3" x14ac:dyDescent="0.25">
      <c r="A3" s="242" t="s">
        <v>756</v>
      </c>
      <c r="B3" s="242"/>
      <c r="C3" s="242"/>
    </row>
    <row r="6" spans="1:3" x14ac:dyDescent="0.25">
      <c r="A6" s="244" t="s">
        <v>719</v>
      </c>
      <c r="B6" s="244"/>
      <c r="C6" s="244"/>
    </row>
    <row r="7" spans="1:3" x14ac:dyDescent="0.25">
      <c r="A7" s="166"/>
    </row>
    <row r="8" spans="1:3" x14ac:dyDescent="0.25">
      <c r="A8" s="167" t="s">
        <v>720</v>
      </c>
      <c r="B8" s="167" t="s">
        <v>721</v>
      </c>
      <c r="C8" s="167" t="s">
        <v>722</v>
      </c>
    </row>
    <row r="9" spans="1:3" x14ac:dyDescent="0.25">
      <c r="A9" s="168">
        <v>2019</v>
      </c>
      <c r="B9" s="12">
        <v>4</v>
      </c>
      <c r="C9" s="12" t="s">
        <v>717</v>
      </c>
    </row>
    <row r="10" spans="1:3" x14ac:dyDescent="0.25">
      <c r="A10" s="168">
        <v>2020</v>
      </c>
      <c r="B10" s="12">
        <v>5</v>
      </c>
      <c r="C10" s="12" t="s">
        <v>713</v>
      </c>
    </row>
    <row r="12" spans="1:3" x14ac:dyDescent="0.25">
      <c r="A12" s="245" t="s">
        <v>715</v>
      </c>
      <c r="B12" s="245"/>
      <c r="C12" s="245"/>
    </row>
    <row r="13" spans="1:3" x14ac:dyDescent="0.25">
      <c r="B13" s="169"/>
    </row>
    <row r="14" spans="1:3" x14ac:dyDescent="0.25">
      <c r="A14" s="170" t="s">
        <v>720</v>
      </c>
      <c r="B14" s="170" t="s">
        <v>721</v>
      </c>
      <c r="C14" s="170" t="s">
        <v>722</v>
      </c>
    </row>
    <row r="15" spans="1:3" x14ac:dyDescent="0.25">
      <c r="A15" s="12">
        <v>2019</v>
      </c>
      <c r="B15" s="12">
        <v>8</v>
      </c>
      <c r="C15" s="12" t="s">
        <v>718</v>
      </c>
    </row>
    <row r="16" spans="1:3" x14ac:dyDescent="0.25">
      <c r="A16" s="12">
        <v>2020</v>
      </c>
      <c r="B16" s="12">
        <v>3</v>
      </c>
      <c r="C16" s="12" t="s">
        <v>714</v>
      </c>
    </row>
    <row r="19" spans="1:3" x14ac:dyDescent="0.25">
      <c r="A19" s="243" t="s">
        <v>716</v>
      </c>
      <c r="B19" s="243"/>
      <c r="C19" s="243"/>
    </row>
    <row r="20" spans="1:3" s="164" customFormat="1" x14ac:dyDescent="0.25">
      <c r="A20" s="171"/>
      <c r="B20" s="172"/>
      <c r="C20" s="172"/>
    </row>
    <row r="21" spans="1:3" x14ac:dyDescent="0.25">
      <c r="A21" s="173" t="s">
        <v>720</v>
      </c>
      <c r="B21" s="173" t="s">
        <v>721</v>
      </c>
      <c r="C21" s="173" t="s">
        <v>722</v>
      </c>
    </row>
    <row r="22" spans="1:3" ht="30" x14ac:dyDescent="0.25">
      <c r="A22" s="241">
        <v>2019</v>
      </c>
      <c r="B22" s="12">
        <v>4</v>
      </c>
      <c r="C22" s="165" t="s">
        <v>723</v>
      </c>
    </row>
    <row r="23" spans="1:3" x14ac:dyDescent="0.25">
      <c r="A23" s="241"/>
      <c r="B23" s="12">
        <v>3</v>
      </c>
      <c r="C23" s="12" t="s">
        <v>726</v>
      </c>
    </row>
    <row r="25" spans="1:3" x14ac:dyDescent="0.25">
      <c r="A25" s="241">
        <v>2020</v>
      </c>
      <c r="B25" s="12">
        <v>4</v>
      </c>
      <c r="C25" s="12" t="s">
        <v>724</v>
      </c>
    </row>
    <row r="26" spans="1:3" ht="36" customHeight="1" x14ac:dyDescent="0.25">
      <c r="A26" s="241"/>
      <c r="B26" s="12">
        <v>4</v>
      </c>
      <c r="C26" s="165" t="s">
        <v>728</v>
      </c>
    </row>
    <row r="27" spans="1:3" x14ac:dyDescent="0.25">
      <c r="A27" s="241"/>
      <c r="B27" s="12">
        <v>3</v>
      </c>
      <c r="C27" s="12" t="s">
        <v>727</v>
      </c>
    </row>
    <row r="31" spans="1:3" ht="51.75" customHeight="1" x14ac:dyDescent="0.25"/>
    <row r="32" spans="1:3" ht="35.25" customHeight="1" x14ac:dyDescent="0.25"/>
    <row r="33" ht="48.75" customHeight="1" x14ac:dyDescent="0.25"/>
  </sheetData>
  <mergeCells count="7">
    <mergeCell ref="A22:A23"/>
    <mergeCell ref="A25:A27"/>
    <mergeCell ref="A2:C2"/>
    <mergeCell ref="A3:C3"/>
    <mergeCell ref="A19:C19"/>
    <mergeCell ref="A6:C6"/>
    <mergeCell ref="A12:C1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127"/>
  <sheetViews>
    <sheetView topLeftCell="A16" zoomScale="95" zoomScaleNormal="95" workbookViewId="0">
      <selection activeCell="O30" sqref="O30"/>
    </sheetView>
  </sheetViews>
  <sheetFormatPr defaultRowHeight="15" x14ac:dyDescent="0.25"/>
  <cols>
    <col min="1" max="1" width="43.5703125" customWidth="1"/>
    <col min="2" max="2" width="11.42578125" customWidth="1"/>
    <col min="3" max="3" width="14.85546875" customWidth="1"/>
    <col min="4" max="4" width="9.7109375" customWidth="1"/>
    <col min="5" max="7" width="14.5703125" customWidth="1"/>
    <col min="8" max="11" width="15.85546875" customWidth="1"/>
    <col min="12" max="14" width="10.140625" customWidth="1"/>
  </cols>
  <sheetData>
    <row r="2" spans="1:15" ht="15.75" x14ac:dyDescent="0.25">
      <c r="A2" s="257" t="s">
        <v>687</v>
      </c>
      <c r="B2" s="257"/>
      <c r="C2" s="257"/>
      <c r="D2" s="257"/>
      <c r="E2" s="257"/>
      <c r="F2" s="257"/>
      <c r="G2" s="257"/>
      <c r="H2" s="257"/>
      <c r="I2" s="257"/>
    </row>
    <row r="3" spans="1:15" ht="15.75" x14ac:dyDescent="0.25">
      <c r="A3" s="257" t="s">
        <v>736</v>
      </c>
      <c r="B3" s="257"/>
      <c r="C3" s="257"/>
      <c r="D3" s="257"/>
      <c r="E3" s="257"/>
      <c r="F3" s="257"/>
      <c r="G3" s="257"/>
      <c r="H3" s="257"/>
      <c r="I3" s="257"/>
    </row>
    <row r="5" spans="1:15" x14ac:dyDescent="0.25">
      <c r="B5" s="258" t="s">
        <v>652</v>
      </c>
      <c r="C5" s="258"/>
      <c r="D5" s="259" t="s">
        <v>686</v>
      </c>
      <c r="E5" s="259"/>
      <c r="F5" s="255" t="s">
        <v>741</v>
      </c>
      <c r="G5" s="255"/>
      <c r="H5" s="256" t="s">
        <v>653</v>
      </c>
      <c r="I5" s="256"/>
      <c r="J5" s="256"/>
      <c r="K5" s="200"/>
      <c r="L5" s="200"/>
    </row>
    <row r="6" spans="1:15" x14ac:dyDescent="0.25">
      <c r="A6" s="53" t="s">
        <v>658</v>
      </c>
      <c r="B6" s="52" t="s">
        <v>650</v>
      </c>
      <c r="C6" s="52" t="s">
        <v>651</v>
      </c>
      <c r="D6" s="52" t="s">
        <v>650</v>
      </c>
      <c r="E6" s="52" t="s">
        <v>651</v>
      </c>
      <c r="F6" s="193" t="s">
        <v>650</v>
      </c>
      <c r="G6" s="193" t="s">
        <v>651</v>
      </c>
      <c r="H6" s="60">
        <v>2019</v>
      </c>
      <c r="I6" s="53">
        <v>2020</v>
      </c>
      <c r="J6" s="197">
        <v>2021</v>
      </c>
      <c r="K6" s="200"/>
      <c r="L6" s="200"/>
      <c r="M6" s="187"/>
      <c r="N6" s="187"/>
      <c r="O6" s="187"/>
    </row>
    <row r="7" spans="1:15" x14ac:dyDescent="0.25">
      <c r="A7" s="63" t="s">
        <v>621</v>
      </c>
      <c r="B7" s="64">
        <v>1996</v>
      </c>
      <c r="C7" s="66">
        <v>451135.92</v>
      </c>
      <c r="D7" s="93">
        <v>1728</v>
      </c>
      <c r="E7" s="94">
        <v>390562.56</v>
      </c>
      <c r="F7" s="210">
        <v>1240</v>
      </c>
      <c r="G7" s="94">
        <v>280264.7999999962</v>
      </c>
      <c r="H7" s="2">
        <f t="shared" ref="H7:H23" si="0">C7/$C$24*100</f>
        <v>30.919889210473084</v>
      </c>
      <c r="I7" s="2">
        <f t="shared" ref="I7:I23" si="1">E7/$E$24*100</f>
        <v>28.320594189088112</v>
      </c>
      <c r="J7" s="2">
        <f t="shared" ref="J7:J23" si="2">G7/$G$24*100</f>
        <v>28.43420344570627</v>
      </c>
      <c r="K7" s="201"/>
      <c r="L7" s="32"/>
      <c r="M7" s="188"/>
      <c r="N7" s="189"/>
      <c r="O7" s="189"/>
    </row>
    <row r="8" spans="1:15" x14ac:dyDescent="0.25">
      <c r="A8" s="63" t="s">
        <v>617</v>
      </c>
      <c r="B8" s="64">
        <v>1498</v>
      </c>
      <c r="C8" s="66">
        <v>191714.04</v>
      </c>
      <c r="D8" s="93">
        <v>1356</v>
      </c>
      <c r="E8" s="94">
        <v>173540.88</v>
      </c>
      <c r="F8" s="210">
        <v>1062</v>
      </c>
      <c r="G8" s="94">
        <v>135914.75999999902</v>
      </c>
      <c r="H8" s="2">
        <f t="shared" si="0"/>
        <v>13.139669474539303</v>
      </c>
      <c r="I8" s="2">
        <f t="shared" si="1"/>
        <v>12.583850427693932</v>
      </c>
      <c r="J8" s="2">
        <f t="shared" si="2"/>
        <v>13.789201987243368</v>
      </c>
      <c r="K8" s="201"/>
      <c r="M8" s="188"/>
      <c r="N8" s="189"/>
      <c r="O8" s="189"/>
    </row>
    <row r="9" spans="1:15" x14ac:dyDescent="0.25">
      <c r="A9" s="63" t="s">
        <v>618</v>
      </c>
      <c r="B9" s="64">
        <v>1773</v>
      </c>
      <c r="C9" s="66">
        <v>173824.92</v>
      </c>
      <c r="D9" s="93">
        <v>2164</v>
      </c>
      <c r="E9" s="94">
        <v>212158.56</v>
      </c>
      <c r="F9" s="210">
        <v>1350</v>
      </c>
      <c r="G9" s="94">
        <v>132353.99999999633</v>
      </c>
      <c r="H9" s="2">
        <f t="shared" si="0"/>
        <v>11.913587524618627</v>
      </c>
      <c r="I9" s="2">
        <f t="shared" si="1"/>
        <v>15.384107686874291</v>
      </c>
      <c r="J9" s="2">
        <f t="shared" si="2"/>
        <v>13.427945867097668</v>
      </c>
      <c r="K9" s="201"/>
      <c r="M9" s="188"/>
      <c r="N9" s="189"/>
      <c r="O9" s="189"/>
    </row>
    <row r="10" spans="1:15" x14ac:dyDescent="0.25">
      <c r="A10" s="63" t="s">
        <v>614</v>
      </c>
      <c r="B10" s="64">
        <v>7907</v>
      </c>
      <c r="C10" s="66">
        <v>140270.18</v>
      </c>
      <c r="D10" s="93">
        <v>8490</v>
      </c>
      <c r="E10" s="94">
        <v>150612.6</v>
      </c>
      <c r="F10" s="210">
        <v>5641</v>
      </c>
      <c r="G10" s="94">
        <v>100071.34000000774</v>
      </c>
      <c r="H10" s="2">
        <f t="shared" si="0"/>
        <v>9.6138175500038159</v>
      </c>
      <c r="I10" s="2">
        <f t="shared" si="1"/>
        <v>10.921267835717412</v>
      </c>
      <c r="J10" s="2">
        <f t="shared" si="2"/>
        <v>10.152715719721856</v>
      </c>
      <c r="K10" s="201"/>
      <c r="M10" s="188"/>
      <c r="N10" s="189"/>
      <c r="O10" s="189"/>
    </row>
    <row r="11" spans="1:15" x14ac:dyDescent="0.25">
      <c r="A11" s="63" t="s">
        <v>619</v>
      </c>
      <c r="B11" s="64">
        <v>1192</v>
      </c>
      <c r="C11" s="66">
        <v>174794.88</v>
      </c>
      <c r="D11" s="93">
        <v>1035</v>
      </c>
      <c r="E11" s="94">
        <v>151772.4</v>
      </c>
      <c r="F11" s="210">
        <v>656</v>
      </c>
      <c r="G11" s="94">
        <v>96195.839999999662</v>
      </c>
      <c r="H11" s="2">
        <f t="shared" si="0"/>
        <v>11.980066504475941</v>
      </c>
      <c r="I11" s="2">
        <f t="shared" si="1"/>
        <v>11.005367615124081</v>
      </c>
      <c r="J11" s="2">
        <f t="shared" si="2"/>
        <v>9.7595277223205912</v>
      </c>
      <c r="K11" s="201"/>
      <c r="M11" s="188"/>
      <c r="N11" s="189"/>
      <c r="O11" s="189"/>
    </row>
    <row r="12" spans="1:15" x14ac:dyDescent="0.25">
      <c r="A12" s="63" t="s">
        <v>616</v>
      </c>
      <c r="B12" s="64">
        <v>1195</v>
      </c>
      <c r="C12" s="66">
        <v>94859.1</v>
      </c>
      <c r="D12" s="93">
        <v>1359</v>
      </c>
      <c r="E12" s="94">
        <v>107877.42</v>
      </c>
      <c r="F12" s="210">
        <v>1176</v>
      </c>
      <c r="G12" s="94">
        <v>93350.880000000689</v>
      </c>
      <c r="H12" s="2">
        <f t="shared" si="0"/>
        <v>6.5014394389282675</v>
      </c>
      <c r="I12" s="2">
        <f t="shared" si="1"/>
        <v>7.8224411320578637</v>
      </c>
      <c r="J12" s="2">
        <f t="shared" si="2"/>
        <v>9.4708929332394511</v>
      </c>
      <c r="K12" s="201"/>
      <c r="M12" s="188"/>
      <c r="N12" s="189"/>
      <c r="O12" s="189"/>
    </row>
    <row r="13" spans="1:15" x14ac:dyDescent="0.25">
      <c r="A13" s="63" t="s">
        <v>620</v>
      </c>
      <c r="B13" s="65">
        <v>444</v>
      </c>
      <c r="C13" s="66">
        <v>92067.839999999997</v>
      </c>
      <c r="D13" s="93">
        <v>437</v>
      </c>
      <c r="E13" s="94">
        <v>90616.320000000007</v>
      </c>
      <c r="F13" s="210">
        <v>351</v>
      </c>
      <c r="G13" s="94">
        <v>72783.360000000175</v>
      </c>
      <c r="H13" s="2">
        <f t="shared" si="0"/>
        <v>6.3101324599636452</v>
      </c>
      <c r="I13" s="2">
        <f t="shared" si="1"/>
        <v>6.5707988641526436</v>
      </c>
      <c r="J13" s="2">
        <f t="shared" si="2"/>
        <v>7.3842197297060235</v>
      </c>
      <c r="K13" s="201"/>
      <c r="M13" s="188"/>
      <c r="N13" s="189"/>
      <c r="O13" s="189"/>
    </row>
    <row r="14" spans="1:15" x14ac:dyDescent="0.25">
      <c r="A14" s="63" t="s">
        <v>613</v>
      </c>
      <c r="B14" s="64">
        <v>1598</v>
      </c>
      <c r="C14" s="66">
        <v>92268.52</v>
      </c>
      <c r="D14" s="93">
        <v>1004</v>
      </c>
      <c r="E14" s="94">
        <v>57970.96</v>
      </c>
      <c r="F14" s="210">
        <v>870</v>
      </c>
      <c r="G14" s="94">
        <v>50233.799999999785</v>
      </c>
      <c r="H14" s="2">
        <f t="shared" si="0"/>
        <v>6.3238866371232865</v>
      </c>
      <c r="I14" s="2">
        <f t="shared" si="1"/>
        <v>4.2036083359138647</v>
      </c>
      <c r="J14" s="2">
        <f t="shared" si="2"/>
        <v>5.0964590952946383</v>
      </c>
      <c r="K14" s="201"/>
      <c r="M14" s="188"/>
      <c r="N14" s="189"/>
      <c r="O14" s="189"/>
    </row>
    <row r="15" spans="1:15" x14ac:dyDescent="0.25">
      <c r="A15" s="63" t="s">
        <v>615</v>
      </c>
      <c r="B15" s="64">
        <v>1219</v>
      </c>
      <c r="C15" s="66">
        <v>22746.54</v>
      </c>
      <c r="D15" s="93">
        <v>1260</v>
      </c>
      <c r="E15" s="94">
        <v>23511.599999999999</v>
      </c>
      <c r="F15" s="210">
        <v>592</v>
      </c>
      <c r="G15" s="94">
        <v>11046.719999999934</v>
      </c>
      <c r="H15" s="2">
        <f t="shared" si="0"/>
        <v>1.5589991076782237</v>
      </c>
      <c r="I15" s="2">
        <f t="shared" si="1"/>
        <v>1.7048804737867449</v>
      </c>
      <c r="J15" s="2">
        <f t="shared" si="2"/>
        <v>1.1207425402253679</v>
      </c>
      <c r="K15" s="201"/>
      <c r="M15" s="188"/>
      <c r="N15" s="189"/>
      <c r="O15" s="189"/>
    </row>
    <row r="16" spans="1:15" x14ac:dyDescent="0.25">
      <c r="A16" s="63" t="s">
        <v>631</v>
      </c>
      <c r="B16" s="65">
        <v>105</v>
      </c>
      <c r="C16" s="66">
        <v>9775.5</v>
      </c>
      <c r="D16" s="93">
        <v>81</v>
      </c>
      <c r="E16" s="94">
        <v>7541.1</v>
      </c>
      <c r="F16" s="210">
        <v>55</v>
      </c>
      <c r="G16" s="94">
        <v>5120.5000000000018</v>
      </c>
      <c r="H16" s="2">
        <f t="shared" si="0"/>
        <v>0.66999182192581708</v>
      </c>
      <c r="I16" s="2">
        <f t="shared" si="1"/>
        <v>0.54682259569205083</v>
      </c>
      <c r="J16" s="2">
        <f t="shared" si="2"/>
        <v>0.51949919770067798</v>
      </c>
      <c r="K16" s="201"/>
      <c r="M16" s="188"/>
      <c r="N16" s="189"/>
      <c r="O16" s="189"/>
    </row>
    <row r="17" spans="1:17" x14ac:dyDescent="0.25">
      <c r="A17" s="63" t="s">
        <v>628</v>
      </c>
      <c r="B17" s="65">
        <v>47</v>
      </c>
      <c r="C17" s="66">
        <v>7082.43</v>
      </c>
      <c r="D17" s="93">
        <v>42</v>
      </c>
      <c r="E17" s="94">
        <v>6328.98</v>
      </c>
      <c r="F17" s="210">
        <v>30</v>
      </c>
      <c r="G17" s="94">
        <v>4520.7</v>
      </c>
      <c r="H17" s="2">
        <f t="shared" si="0"/>
        <v>0.48541457514828551</v>
      </c>
      <c r="I17" s="2">
        <f t="shared" si="1"/>
        <v>0.45892897212383815</v>
      </c>
      <c r="J17" s="2">
        <f t="shared" si="2"/>
        <v>0.45864662104197912</v>
      </c>
      <c r="K17" s="201"/>
      <c r="M17" s="188"/>
      <c r="N17" s="189"/>
      <c r="O17" s="189"/>
    </row>
    <row r="18" spans="1:17" x14ac:dyDescent="0.25">
      <c r="A18" s="63" t="s">
        <v>625</v>
      </c>
      <c r="B18" s="65">
        <v>60</v>
      </c>
      <c r="C18" s="66">
        <v>3921.6</v>
      </c>
      <c r="D18" s="93">
        <v>48</v>
      </c>
      <c r="E18" s="94">
        <v>3137.28</v>
      </c>
      <c r="F18" s="210">
        <v>30</v>
      </c>
      <c r="G18" s="94">
        <v>1960.7999999999986</v>
      </c>
      <c r="H18" s="2">
        <f t="shared" si="0"/>
        <v>0.26877806034108581</v>
      </c>
      <c r="I18" s="2">
        <f t="shared" si="1"/>
        <v>0.22749142605359396</v>
      </c>
      <c r="J18" s="2">
        <f t="shared" si="2"/>
        <v>0.19893253136441524</v>
      </c>
      <c r="K18" s="201"/>
      <c r="M18" s="188"/>
      <c r="N18" s="189"/>
      <c r="O18" s="189"/>
    </row>
    <row r="19" spans="1:17" x14ac:dyDescent="0.25">
      <c r="A19" s="63" t="s">
        <v>626</v>
      </c>
      <c r="B19" s="65">
        <v>16</v>
      </c>
      <c r="C19" s="66">
        <v>1564.32</v>
      </c>
      <c r="D19" s="93">
        <v>9</v>
      </c>
      <c r="E19" s="94">
        <v>879.93</v>
      </c>
      <c r="F19" s="210">
        <v>7</v>
      </c>
      <c r="G19" s="94">
        <v>684.39</v>
      </c>
      <c r="H19" s="2">
        <f t="shared" si="0"/>
        <v>0.10721514059383092</v>
      </c>
      <c r="I19" s="2">
        <f t="shared" si="1"/>
        <v>6.3805758659519998E-2</v>
      </c>
      <c r="J19" s="2">
        <f t="shared" si="2"/>
        <v>6.9434636444559494E-2</v>
      </c>
      <c r="K19" s="201"/>
      <c r="M19" s="188"/>
      <c r="N19" s="189"/>
      <c r="O19" s="189"/>
    </row>
    <row r="20" spans="1:17" x14ac:dyDescent="0.25">
      <c r="A20" s="63" t="s">
        <v>624</v>
      </c>
      <c r="B20" s="65">
        <v>17</v>
      </c>
      <c r="C20" s="66">
        <v>1450.61</v>
      </c>
      <c r="D20" s="93">
        <v>18</v>
      </c>
      <c r="E20" s="94">
        <v>1535.94</v>
      </c>
      <c r="F20" s="210">
        <v>6</v>
      </c>
      <c r="G20" s="94">
        <v>511.97999999999996</v>
      </c>
      <c r="H20" s="2">
        <f t="shared" si="0"/>
        <v>9.9421700864795598E-2</v>
      </c>
      <c r="I20" s="2">
        <f t="shared" si="1"/>
        <v>0.11137456042583291</v>
      </c>
      <c r="J20" s="2">
        <f t="shared" si="2"/>
        <v>5.1942817935512739E-2</v>
      </c>
      <c r="K20" s="201"/>
      <c r="M20" s="188"/>
      <c r="N20" s="189"/>
      <c r="O20" s="189"/>
    </row>
    <row r="21" spans="1:17" x14ac:dyDescent="0.25">
      <c r="A21" s="63" t="s">
        <v>623</v>
      </c>
      <c r="B21" s="65">
        <v>20</v>
      </c>
      <c r="C21" s="66">
        <v>1058.4000000000001</v>
      </c>
      <c r="D21" s="93">
        <v>10</v>
      </c>
      <c r="E21" s="94">
        <v>529.20000000000005</v>
      </c>
      <c r="F21" s="210">
        <v>7</v>
      </c>
      <c r="G21" s="94">
        <v>370.44000000000005</v>
      </c>
      <c r="H21" s="2">
        <f t="shared" si="0"/>
        <v>7.2540467937832823E-2</v>
      </c>
      <c r="I21" s="2">
        <f t="shared" si="1"/>
        <v>3.8373515487161468E-2</v>
      </c>
      <c r="J21" s="2">
        <f t="shared" si="2"/>
        <v>3.758290846523564E-2</v>
      </c>
      <c r="K21" s="201"/>
      <c r="M21" s="188"/>
      <c r="N21" s="189"/>
      <c r="O21" s="189"/>
    </row>
    <row r="22" spans="1:17" x14ac:dyDescent="0.25">
      <c r="A22" s="63" t="s">
        <v>627</v>
      </c>
      <c r="B22" s="65">
        <v>2</v>
      </c>
      <c r="C22" s="65">
        <v>276.5</v>
      </c>
      <c r="D22" s="93">
        <v>2</v>
      </c>
      <c r="E22" s="94">
        <v>276.5</v>
      </c>
      <c r="F22" s="210">
        <v>2</v>
      </c>
      <c r="G22" s="94">
        <v>276.5</v>
      </c>
      <c r="H22" s="2">
        <f t="shared" si="0"/>
        <v>1.8950717483759236E-2</v>
      </c>
      <c r="I22" s="2">
        <f t="shared" si="1"/>
        <v>2.0049654255858172E-2</v>
      </c>
      <c r="J22" s="2">
        <f t="shared" si="2"/>
        <v>2.8052246492381101E-2</v>
      </c>
      <c r="K22" s="201"/>
      <c r="M22" s="188"/>
      <c r="N22" s="189"/>
      <c r="O22" s="189"/>
    </row>
    <row r="23" spans="1:17" x14ac:dyDescent="0.25">
      <c r="A23" s="63" t="s">
        <v>622</v>
      </c>
      <c r="B23" s="65">
        <v>19</v>
      </c>
      <c r="C23" s="65">
        <v>236.36</v>
      </c>
      <c r="D23" s="93">
        <v>18</v>
      </c>
      <c r="E23" s="94">
        <v>223.92</v>
      </c>
      <c r="F23" s="210">
        <v>0</v>
      </c>
      <c r="G23" s="94">
        <v>0</v>
      </c>
      <c r="H23" s="2">
        <f t="shared" si="0"/>
        <v>1.6199607900402653E-2</v>
      </c>
      <c r="I23" s="2">
        <f t="shared" si="1"/>
        <v>1.6236956893207092E-2</v>
      </c>
      <c r="J23" s="2">
        <f t="shared" si="2"/>
        <v>0</v>
      </c>
      <c r="K23" s="201"/>
      <c r="M23" s="190"/>
      <c r="N23" s="191"/>
      <c r="O23" s="191"/>
    </row>
    <row r="24" spans="1:17" x14ac:dyDescent="0.25">
      <c r="A24" s="86" t="s">
        <v>2</v>
      </c>
      <c r="B24" s="87">
        <v>19108</v>
      </c>
      <c r="C24" s="88">
        <v>1459047.66</v>
      </c>
      <c r="D24" s="96">
        <f>SUM(D7:D23)</f>
        <v>19061</v>
      </c>
      <c r="E24" s="97">
        <f>SUM(E7:E23)</f>
        <v>1379076.15</v>
      </c>
      <c r="F24" s="218">
        <f>SUM(F7:F23)</f>
        <v>13075</v>
      </c>
      <c r="G24" s="97">
        <f>SUM(G7:G23)</f>
        <v>985660.80999999959</v>
      </c>
      <c r="H24" s="62">
        <f t="shared" ref="H24" si="3">C24/$C$24*100</f>
        <v>100</v>
      </c>
      <c r="I24" s="62">
        <f t="shared" ref="I24" si="4">E24/$E$24*100</f>
        <v>100</v>
      </c>
      <c r="J24" s="62">
        <f t="shared" ref="J24" si="5">G24/$G$24*100</f>
        <v>100</v>
      </c>
      <c r="K24" s="202"/>
    </row>
    <row r="28" spans="1:17" x14ac:dyDescent="0.25">
      <c r="B28" s="258" t="s">
        <v>652</v>
      </c>
      <c r="C28" s="258"/>
      <c r="D28" s="259" t="s">
        <v>686</v>
      </c>
      <c r="E28" s="259"/>
      <c r="F28" s="255" t="s">
        <v>741</v>
      </c>
      <c r="G28" s="255"/>
      <c r="H28" s="71" t="s">
        <v>655</v>
      </c>
      <c r="I28" s="256" t="s">
        <v>656</v>
      </c>
      <c r="J28" s="256"/>
      <c r="K28" s="256"/>
      <c r="L28" s="267" t="s">
        <v>711</v>
      </c>
      <c r="M28" s="268"/>
      <c r="N28" s="269"/>
    </row>
    <row r="29" spans="1:17" x14ac:dyDescent="0.25">
      <c r="A29" s="53" t="s">
        <v>634</v>
      </c>
      <c r="B29" s="52" t="s">
        <v>650</v>
      </c>
      <c r="C29" s="52" t="s">
        <v>651</v>
      </c>
      <c r="D29" s="52" t="s">
        <v>650</v>
      </c>
      <c r="E29" s="52" t="s">
        <v>651</v>
      </c>
      <c r="F29" s="193" t="s">
        <v>650</v>
      </c>
      <c r="G29" s="193" t="s">
        <v>651</v>
      </c>
      <c r="H29" s="52" t="s">
        <v>651</v>
      </c>
      <c r="I29" s="60">
        <v>2019</v>
      </c>
      <c r="J29" s="53">
        <v>2020</v>
      </c>
      <c r="K29" s="197" t="s">
        <v>745</v>
      </c>
      <c r="L29" s="193">
        <v>2019</v>
      </c>
      <c r="M29" s="193">
        <v>2020</v>
      </c>
      <c r="N29" s="162">
        <v>2021</v>
      </c>
    </row>
    <row r="30" spans="1:17" x14ac:dyDescent="0.25">
      <c r="A30" s="54" t="s">
        <v>204</v>
      </c>
      <c r="B30" s="55">
        <v>3369</v>
      </c>
      <c r="C30" s="2">
        <v>291738.2</v>
      </c>
      <c r="D30" s="93">
        <v>2642</v>
      </c>
      <c r="E30" s="94">
        <v>230575.99</v>
      </c>
      <c r="F30" s="210">
        <v>1951</v>
      </c>
      <c r="G30" s="94">
        <v>173454.63999999926</v>
      </c>
      <c r="H30" s="2">
        <v>198848.71000000002</v>
      </c>
      <c r="I30" s="81">
        <f t="shared" ref="I30:I55" si="6">H30-C30</f>
        <v>-92889.489999999991</v>
      </c>
      <c r="J30" s="81">
        <f t="shared" ref="J30:J55" si="7">H30-E30</f>
        <v>-31727.27999999997</v>
      </c>
      <c r="K30" s="81">
        <v>-40888.833333332586</v>
      </c>
      <c r="L30" s="214">
        <v>146.71364978932999</v>
      </c>
      <c r="M30" s="120">
        <v>115.95548696292801</v>
      </c>
      <c r="N30" s="120">
        <v>130.84417796826486</v>
      </c>
      <c r="P30" s="187"/>
      <c r="Q30" s="187"/>
    </row>
    <row r="31" spans="1:17" x14ac:dyDescent="0.25">
      <c r="A31" s="54" t="s">
        <v>447</v>
      </c>
      <c r="B31" s="55">
        <v>1338</v>
      </c>
      <c r="C31" s="2">
        <v>86269.89</v>
      </c>
      <c r="D31" s="93">
        <v>1694</v>
      </c>
      <c r="E31" s="94">
        <v>103632.12</v>
      </c>
      <c r="F31" s="210">
        <v>1100</v>
      </c>
      <c r="G31" s="94">
        <v>68571.069999999861</v>
      </c>
      <c r="H31" s="2">
        <v>125737.32</v>
      </c>
      <c r="I31" s="81">
        <f t="shared" si="6"/>
        <v>39467.430000000008</v>
      </c>
      <c r="J31" s="81">
        <f t="shared" si="7"/>
        <v>22105.200000000012</v>
      </c>
      <c r="K31" s="81">
        <v>15253.810000000143</v>
      </c>
      <c r="L31" s="214"/>
      <c r="P31" s="189"/>
      <c r="Q31" s="189"/>
    </row>
    <row r="32" spans="1:17" x14ac:dyDescent="0.25">
      <c r="A32" s="54" t="s">
        <v>292</v>
      </c>
      <c r="B32" s="55">
        <v>1078</v>
      </c>
      <c r="C32" s="2">
        <v>68644.320000000007</v>
      </c>
      <c r="D32" s="93">
        <v>1250</v>
      </c>
      <c r="E32" s="94">
        <v>84793</v>
      </c>
      <c r="F32" s="210">
        <v>816</v>
      </c>
      <c r="G32" s="94">
        <v>58217.359999999819</v>
      </c>
      <c r="H32" s="2">
        <v>103541.05</v>
      </c>
      <c r="I32" s="81">
        <f t="shared" si="6"/>
        <v>34896.729999999996</v>
      </c>
      <c r="J32" s="81">
        <f t="shared" si="7"/>
        <v>18748.050000000003</v>
      </c>
      <c r="K32" s="81">
        <v>10810.00666666685</v>
      </c>
      <c r="L32" s="214"/>
      <c r="P32" s="189"/>
      <c r="Q32" s="189"/>
    </row>
    <row r="33" spans="1:17" x14ac:dyDescent="0.25">
      <c r="A33" s="54" t="s">
        <v>260</v>
      </c>
      <c r="B33" s="55">
        <v>850</v>
      </c>
      <c r="C33" s="2">
        <v>80151</v>
      </c>
      <c r="D33" s="93">
        <v>678</v>
      </c>
      <c r="E33" s="94">
        <v>63275.86</v>
      </c>
      <c r="F33" s="210">
        <v>521</v>
      </c>
      <c r="G33" s="94">
        <v>51173.09999999986</v>
      </c>
      <c r="H33" s="2">
        <v>76372.66</v>
      </c>
      <c r="I33" s="81">
        <f t="shared" si="6"/>
        <v>-3778.3399999999965</v>
      </c>
      <c r="J33" s="81">
        <f t="shared" si="7"/>
        <v>13096.800000000003</v>
      </c>
      <c r="K33" s="81">
        <v>-257.99333333319373</v>
      </c>
      <c r="L33" s="214"/>
      <c r="P33" s="189"/>
      <c r="Q33" s="189"/>
    </row>
    <row r="34" spans="1:17" x14ac:dyDescent="0.25">
      <c r="A34" s="54" t="s">
        <v>335</v>
      </c>
      <c r="B34" s="55">
        <v>1014</v>
      </c>
      <c r="C34" s="2">
        <v>70754.19</v>
      </c>
      <c r="D34" s="93">
        <v>1056</v>
      </c>
      <c r="E34" s="94">
        <v>75264.38</v>
      </c>
      <c r="F34" s="210">
        <v>674</v>
      </c>
      <c r="G34" s="94">
        <v>48360.539999999935</v>
      </c>
      <c r="H34" s="2">
        <v>76515.23</v>
      </c>
      <c r="I34" s="81">
        <f t="shared" si="6"/>
        <v>5761.0399999999936</v>
      </c>
      <c r="J34" s="81">
        <f t="shared" si="7"/>
        <v>1250.8499999999913</v>
      </c>
      <c r="K34" s="81">
        <v>2649.6133333333928</v>
      </c>
      <c r="L34" s="214"/>
      <c r="P34" s="189"/>
      <c r="Q34" s="189"/>
    </row>
    <row r="35" spans="1:17" x14ac:dyDescent="0.25">
      <c r="A35" s="54" t="s">
        <v>105</v>
      </c>
      <c r="B35" s="55">
        <v>872</v>
      </c>
      <c r="C35" s="2">
        <v>70577.66</v>
      </c>
      <c r="D35" s="93">
        <v>936</v>
      </c>
      <c r="E35" s="94">
        <v>73556.66</v>
      </c>
      <c r="F35" s="210">
        <v>612</v>
      </c>
      <c r="G35" s="94">
        <v>47246.860000000044</v>
      </c>
      <c r="H35" s="2">
        <v>73521.27</v>
      </c>
      <c r="I35" s="81">
        <f t="shared" si="6"/>
        <v>2943.6100000000006</v>
      </c>
      <c r="J35" s="81">
        <f t="shared" si="7"/>
        <v>-35.389999999999418</v>
      </c>
      <c r="K35" s="81">
        <v>1767.3199999999561</v>
      </c>
      <c r="L35" s="214"/>
      <c r="P35" s="189"/>
      <c r="Q35" s="189"/>
    </row>
    <row r="36" spans="1:17" x14ac:dyDescent="0.25">
      <c r="A36" s="54" t="s">
        <v>125</v>
      </c>
      <c r="B36" s="55">
        <v>544</v>
      </c>
      <c r="C36" s="2">
        <v>49103.99</v>
      </c>
      <c r="D36" s="93">
        <v>452</v>
      </c>
      <c r="E36" s="94">
        <v>39832.21</v>
      </c>
      <c r="F36" s="210">
        <v>387</v>
      </c>
      <c r="G36" s="94">
        <v>34829.380000000099</v>
      </c>
      <c r="H36" s="2">
        <v>56573.33</v>
      </c>
      <c r="I36" s="81">
        <f t="shared" si="6"/>
        <v>7469.3400000000038</v>
      </c>
      <c r="J36" s="81">
        <f t="shared" si="7"/>
        <v>16741.120000000003</v>
      </c>
      <c r="K36" s="81">
        <v>2886.1733333332377</v>
      </c>
      <c r="L36" s="214"/>
      <c r="P36" s="189"/>
      <c r="Q36" s="189"/>
    </row>
    <row r="37" spans="1:17" x14ac:dyDescent="0.25">
      <c r="A37" s="54" t="s">
        <v>181</v>
      </c>
      <c r="B37" s="55">
        <v>778</v>
      </c>
      <c r="C37" s="2">
        <v>55106.87</v>
      </c>
      <c r="D37" s="93">
        <v>826</v>
      </c>
      <c r="E37" s="94">
        <v>54604.34</v>
      </c>
      <c r="F37" s="210">
        <v>536</v>
      </c>
      <c r="G37" s="94">
        <v>34717.900000000234</v>
      </c>
      <c r="H37" s="2">
        <v>58061.4</v>
      </c>
      <c r="I37" s="81">
        <f t="shared" si="6"/>
        <v>2954.5299999999988</v>
      </c>
      <c r="J37" s="81">
        <f t="shared" si="7"/>
        <v>3457.0600000000049</v>
      </c>
      <c r="K37" s="81">
        <v>3989.6999999997643</v>
      </c>
      <c r="L37" s="214"/>
      <c r="P37" s="189"/>
      <c r="Q37" s="189"/>
    </row>
    <row r="38" spans="1:17" x14ac:dyDescent="0.25">
      <c r="A38" s="54" t="s">
        <v>247</v>
      </c>
      <c r="B38" s="55">
        <v>641</v>
      </c>
      <c r="C38" s="2">
        <v>54984.41</v>
      </c>
      <c r="D38" s="93">
        <v>497</v>
      </c>
      <c r="E38" s="94">
        <v>41203.370000000003</v>
      </c>
      <c r="F38" s="210">
        <v>388</v>
      </c>
      <c r="G38" s="94">
        <v>33850.710000000101</v>
      </c>
      <c r="H38" s="2">
        <v>63514.68</v>
      </c>
      <c r="I38" s="81">
        <f t="shared" si="6"/>
        <v>8530.2699999999968</v>
      </c>
      <c r="J38" s="81">
        <f t="shared" si="7"/>
        <v>22311.309999999998</v>
      </c>
      <c r="K38" s="81">
        <v>8492.4099999999016</v>
      </c>
      <c r="L38" s="214"/>
      <c r="P38" s="189"/>
      <c r="Q38" s="189"/>
    </row>
    <row r="39" spans="1:17" x14ac:dyDescent="0.25">
      <c r="A39" s="54" t="s">
        <v>288</v>
      </c>
      <c r="B39" s="55">
        <v>726</v>
      </c>
      <c r="C39" s="2">
        <v>50853.11</v>
      </c>
      <c r="D39" s="93">
        <v>728</v>
      </c>
      <c r="E39" s="94">
        <v>51587.68</v>
      </c>
      <c r="F39" s="210">
        <v>478</v>
      </c>
      <c r="G39" s="94">
        <v>33137.740000000158</v>
      </c>
      <c r="H39" s="2">
        <v>51583.399999999994</v>
      </c>
      <c r="I39" s="81">
        <f t="shared" si="6"/>
        <v>730.2899999999936</v>
      </c>
      <c r="J39" s="81">
        <f t="shared" si="7"/>
        <v>-4.2800000000061118</v>
      </c>
      <c r="K39" s="81">
        <v>1251.193333333169</v>
      </c>
      <c r="L39" s="214"/>
      <c r="P39" s="189"/>
      <c r="Q39" s="189"/>
    </row>
    <row r="40" spans="1:17" x14ac:dyDescent="0.25">
      <c r="A40" s="54" t="s">
        <v>429</v>
      </c>
      <c r="B40" s="55">
        <v>725</v>
      </c>
      <c r="C40" s="2">
        <v>51638.49</v>
      </c>
      <c r="D40" s="93">
        <v>770</v>
      </c>
      <c r="E40" s="94">
        <v>48514.45</v>
      </c>
      <c r="F40" s="210">
        <v>518</v>
      </c>
      <c r="G40" s="94">
        <v>32984.400000000191</v>
      </c>
      <c r="H40" s="2">
        <v>50398.289999999994</v>
      </c>
      <c r="I40" s="81">
        <f t="shared" si="6"/>
        <v>-1240.2000000000044</v>
      </c>
      <c r="J40" s="81">
        <f t="shared" si="7"/>
        <v>1883.8399999999965</v>
      </c>
      <c r="K40" s="81">
        <v>614.45999999980268</v>
      </c>
      <c r="L40" s="214"/>
      <c r="P40" s="189"/>
      <c r="Q40" s="189"/>
    </row>
    <row r="41" spans="1:17" x14ac:dyDescent="0.25">
      <c r="A41" s="54" t="s">
        <v>250</v>
      </c>
      <c r="B41" s="55">
        <v>776</v>
      </c>
      <c r="C41" s="2">
        <v>46363.08</v>
      </c>
      <c r="D41" s="93">
        <v>782</v>
      </c>
      <c r="E41" s="94">
        <v>42789.53</v>
      </c>
      <c r="F41" s="210">
        <v>506</v>
      </c>
      <c r="G41" s="94">
        <v>31847.560000000205</v>
      </c>
      <c r="H41" s="2">
        <v>46041.009999999995</v>
      </c>
      <c r="I41" s="81">
        <f t="shared" si="6"/>
        <v>-322.07000000000698</v>
      </c>
      <c r="J41" s="81">
        <f t="shared" si="7"/>
        <v>3251.4799999999959</v>
      </c>
      <c r="K41" s="81">
        <v>-1153.5533333335406</v>
      </c>
      <c r="L41" s="214"/>
      <c r="P41" s="189"/>
      <c r="Q41" s="189"/>
    </row>
    <row r="42" spans="1:17" x14ac:dyDescent="0.25">
      <c r="A42" s="54" t="s">
        <v>430</v>
      </c>
      <c r="B42" s="55">
        <v>512</v>
      </c>
      <c r="C42" s="2">
        <v>28430.560000000001</v>
      </c>
      <c r="D42" s="93">
        <v>800</v>
      </c>
      <c r="E42" s="94">
        <v>45301.24</v>
      </c>
      <c r="F42" s="210">
        <v>474</v>
      </c>
      <c r="G42" s="94">
        <v>31447.520000000244</v>
      </c>
      <c r="H42" s="2">
        <v>48464.69</v>
      </c>
      <c r="I42" s="81">
        <f t="shared" si="6"/>
        <v>20034.13</v>
      </c>
      <c r="J42" s="81">
        <f t="shared" si="7"/>
        <v>3163.4500000000044</v>
      </c>
      <c r="K42" s="81">
        <v>862.2733333330907</v>
      </c>
      <c r="L42" s="214"/>
      <c r="P42" s="189"/>
      <c r="Q42" s="189"/>
    </row>
    <row r="43" spans="1:17" x14ac:dyDescent="0.25">
      <c r="A43" s="54" t="s">
        <v>57</v>
      </c>
      <c r="B43" s="55">
        <v>538</v>
      </c>
      <c r="C43" s="2">
        <v>41903.040000000001</v>
      </c>
      <c r="D43" s="93">
        <v>654</v>
      </c>
      <c r="E43" s="94">
        <v>47281.57</v>
      </c>
      <c r="F43" s="210">
        <v>430</v>
      </c>
      <c r="G43" s="94">
        <v>31079.220000000161</v>
      </c>
      <c r="H43" s="2">
        <v>50540.86</v>
      </c>
      <c r="I43" s="81">
        <f t="shared" si="6"/>
        <v>8637.82</v>
      </c>
      <c r="J43" s="81">
        <f t="shared" si="7"/>
        <v>3259.2900000000009</v>
      </c>
      <c r="K43" s="81">
        <v>2614.6866666665082</v>
      </c>
      <c r="L43" s="214"/>
      <c r="P43" s="189"/>
      <c r="Q43" s="189"/>
    </row>
    <row r="44" spans="1:17" x14ac:dyDescent="0.25">
      <c r="A44" s="54" t="s">
        <v>344</v>
      </c>
      <c r="B44" s="55">
        <v>464</v>
      </c>
      <c r="C44" s="2">
        <v>47419.66</v>
      </c>
      <c r="D44" s="93">
        <v>372</v>
      </c>
      <c r="E44" s="94">
        <v>37199.83</v>
      </c>
      <c r="F44" s="210">
        <v>293</v>
      </c>
      <c r="G44" s="94">
        <v>29712.920000000104</v>
      </c>
      <c r="H44" s="2">
        <v>45916.270000000004</v>
      </c>
      <c r="I44" s="81">
        <f t="shared" si="6"/>
        <v>-1503.3899999999994</v>
      </c>
      <c r="J44" s="81">
        <f t="shared" si="7"/>
        <v>8716.4400000000023</v>
      </c>
      <c r="K44" s="81">
        <v>897.92666666656442</v>
      </c>
      <c r="L44" s="214"/>
      <c r="P44" s="189"/>
      <c r="Q44" s="189"/>
    </row>
    <row r="45" spans="1:17" x14ac:dyDescent="0.25">
      <c r="A45" s="54" t="s">
        <v>388</v>
      </c>
      <c r="B45" s="55">
        <v>500</v>
      </c>
      <c r="C45" s="2">
        <v>48172.52</v>
      </c>
      <c r="D45" s="93">
        <v>366</v>
      </c>
      <c r="E45" s="94">
        <v>34819.96</v>
      </c>
      <c r="F45" s="210">
        <v>292</v>
      </c>
      <c r="G45" s="94">
        <v>29610.740000000122</v>
      </c>
      <c r="H45" s="2">
        <v>53713.030000000006</v>
      </c>
      <c r="I45" s="81">
        <f t="shared" si="6"/>
        <v>5540.5100000000093</v>
      </c>
      <c r="J45" s="81">
        <f t="shared" si="7"/>
        <v>18893.070000000007</v>
      </c>
      <c r="K45" s="81">
        <v>6197.9466666665467</v>
      </c>
      <c r="L45" s="214"/>
      <c r="P45" s="189"/>
      <c r="Q45" s="189"/>
    </row>
    <row r="46" spans="1:17" x14ac:dyDescent="0.25">
      <c r="A46" s="54" t="s">
        <v>317</v>
      </c>
      <c r="B46" s="55">
        <v>656</v>
      </c>
      <c r="C46" s="2">
        <v>41582.9</v>
      </c>
      <c r="D46" s="93">
        <v>716</v>
      </c>
      <c r="E46" s="94">
        <v>44087.53</v>
      </c>
      <c r="F46" s="210">
        <v>462</v>
      </c>
      <c r="G46" s="94">
        <v>27959.540000000161</v>
      </c>
      <c r="H46" s="2">
        <v>46531.100000000006</v>
      </c>
      <c r="I46" s="81">
        <f t="shared" si="6"/>
        <v>4948.2000000000044</v>
      </c>
      <c r="J46" s="81">
        <f t="shared" si="7"/>
        <v>2443.570000000007</v>
      </c>
      <c r="K46" s="81">
        <v>3061.1933333331763</v>
      </c>
      <c r="L46" s="214"/>
      <c r="P46" s="189"/>
      <c r="Q46" s="189"/>
    </row>
    <row r="47" spans="1:17" x14ac:dyDescent="0.25">
      <c r="A47" s="54" t="s">
        <v>439</v>
      </c>
      <c r="B47" s="55">
        <v>652</v>
      </c>
      <c r="C47" s="2">
        <v>41496.78</v>
      </c>
      <c r="D47" s="93">
        <v>732</v>
      </c>
      <c r="E47" s="94">
        <v>45178.94</v>
      </c>
      <c r="F47" s="210">
        <v>460</v>
      </c>
      <c r="G47" s="94">
        <v>26689.140000000145</v>
      </c>
      <c r="H47" s="2">
        <v>42075.8</v>
      </c>
      <c r="I47" s="81">
        <f t="shared" si="6"/>
        <v>579.02000000000407</v>
      </c>
      <c r="J47" s="81">
        <f t="shared" si="7"/>
        <v>-3103.1399999999994</v>
      </c>
      <c r="K47" s="81">
        <v>1361.3933333331915</v>
      </c>
      <c r="L47" s="214"/>
      <c r="P47" s="189"/>
      <c r="Q47" s="189"/>
    </row>
    <row r="48" spans="1:17" x14ac:dyDescent="0.25">
      <c r="A48" s="54" t="s">
        <v>213</v>
      </c>
      <c r="B48" s="55">
        <v>561</v>
      </c>
      <c r="C48" s="2">
        <v>38106.629999999997</v>
      </c>
      <c r="D48" s="93">
        <v>558</v>
      </c>
      <c r="E48" s="94">
        <v>36356.83</v>
      </c>
      <c r="F48" s="210">
        <v>370</v>
      </c>
      <c r="G48" s="94">
        <v>24939.300000000116</v>
      </c>
      <c r="H48" s="2">
        <v>39358.07</v>
      </c>
      <c r="I48" s="81">
        <f t="shared" si="6"/>
        <v>1251.4400000000023</v>
      </c>
      <c r="J48" s="81">
        <f t="shared" si="7"/>
        <v>3001.239999999998</v>
      </c>
      <c r="K48" s="81">
        <v>1299.4133333332175</v>
      </c>
      <c r="L48" s="214"/>
      <c r="P48" s="189"/>
      <c r="Q48" s="189"/>
    </row>
    <row r="49" spans="1:17" x14ac:dyDescent="0.25">
      <c r="A49" s="54" t="s">
        <v>188</v>
      </c>
      <c r="B49" s="55">
        <v>375</v>
      </c>
      <c r="C49" s="2">
        <v>34302.879999999997</v>
      </c>
      <c r="D49" s="93">
        <v>272</v>
      </c>
      <c r="E49" s="94">
        <v>24666.01</v>
      </c>
      <c r="F49" s="210">
        <v>260</v>
      </c>
      <c r="G49" s="94">
        <v>24400.020000000073</v>
      </c>
      <c r="H49" s="2">
        <v>59415.81</v>
      </c>
      <c r="I49" s="81">
        <f t="shared" si="6"/>
        <v>25112.93</v>
      </c>
      <c r="J49" s="81">
        <f t="shared" si="7"/>
        <v>34749.800000000003</v>
      </c>
      <c r="K49" s="81">
        <v>15210.519999999928</v>
      </c>
      <c r="L49" s="214"/>
      <c r="P49" s="189"/>
      <c r="Q49" s="189"/>
    </row>
    <row r="50" spans="1:17" x14ac:dyDescent="0.25">
      <c r="A50" s="54" t="s">
        <v>27</v>
      </c>
      <c r="B50" s="55">
        <v>385</v>
      </c>
      <c r="C50" s="2">
        <v>35081.64</v>
      </c>
      <c r="D50" s="93">
        <v>294</v>
      </c>
      <c r="E50" s="94">
        <v>25958.3</v>
      </c>
      <c r="F50" s="210">
        <v>250</v>
      </c>
      <c r="G50" s="94">
        <v>22890.900000000056</v>
      </c>
      <c r="H50" s="2">
        <v>46112.3</v>
      </c>
      <c r="I50" s="81">
        <f t="shared" si="6"/>
        <v>11030.660000000003</v>
      </c>
      <c r="J50" s="81">
        <f t="shared" si="7"/>
        <v>20154.000000000004</v>
      </c>
      <c r="K50" s="81">
        <v>7850.6333333332805</v>
      </c>
      <c r="L50" s="214"/>
      <c r="P50" s="189"/>
      <c r="Q50" s="189"/>
    </row>
    <row r="51" spans="1:17" x14ac:dyDescent="0.25">
      <c r="A51" s="54" t="s">
        <v>93</v>
      </c>
      <c r="B51" s="55">
        <v>352</v>
      </c>
      <c r="C51" s="2">
        <v>24191.56</v>
      </c>
      <c r="D51" s="93">
        <v>514</v>
      </c>
      <c r="E51" s="94">
        <v>32123.63</v>
      </c>
      <c r="F51" s="210">
        <v>328</v>
      </c>
      <c r="G51" s="94">
        <v>22755.690000000082</v>
      </c>
      <c r="H51" s="2">
        <v>49391.4</v>
      </c>
      <c r="I51" s="81">
        <f t="shared" si="6"/>
        <v>25199.84</v>
      </c>
      <c r="J51" s="81">
        <f t="shared" si="7"/>
        <v>17267.77</v>
      </c>
      <c r="K51" s="81">
        <v>10171.909999999916</v>
      </c>
      <c r="L51" s="214"/>
      <c r="P51" s="189"/>
      <c r="Q51" s="189"/>
    </row>
    <row r="52" spans="1:17" x14ac:dyDescent="0.25">
      <c r="A52" s="54" t="s">
        <v>168</v>
      </c>
      <c r="B52" s="55">
        <v>412</v>
      </c>
      <c r="C52" s="2">
        <v>29115.17</v>
      </c>
      <c r="D52" s="93">
        <v>556</v>
      </c>
      <c r="E52" s="94">
        <v>32674.83</v>
      </c>
      <c r="F52" s="210">
        <v>368</v>
      </c>
      <c r="G52" s="94">
        <v>22409.260000000075</v>
      </c>
      <c r="H52" s="2">
        <v>36506.68</v>
      </c>
      <c r="I52" s="81">
        <f t="shared" si="6"/>
        <v>7391.510000000002</v>
      </c>
      <c r="J52" s="81">
        <f t="shared" si="7"/>
        <v>3831.8499999999985</v>
      </c>
      <c r="K52" s="81">
        <v>1928.5266666665921</v>
      </c>
      <c r="L52" s="214"/>
      <c r="P52" s="189"/>
      <c r="Q52" s="189"/>
    </row>
    <row r="53" spans="1:17" x14ac:dyDescent="0.25">
      <c r="A53" s="54" t="s">
        <v>417</v>
      </c>
      <c r="B53" s="55">
        <v>492</v>
      </c>
      <c r="C53" s="2">
        <v>33845.26</v>
      </c>
      <c r="D53" s="93">
        <v>548</v>
      </c>
      <c r="E53" s="94">
        <v>34529.06</v>
      </c>
      <c r="F53" s="210">
        <v>302</v>
      </c>
      <c r="G53" s="94">
        <v>18433.720000000023</v>
      </c>
      <c r="H53" s="2">
        <v>38814.53</v>
      </c>
      <c r="I53" s="81">
        <f t="shared" si="6"/>
        <v>4969.2699999999968</v>
      </c>
      <c r="J53" s="81">
        <f t="shared" si="7"/>
        <v>4285.4700000000012</v>
      </c>
      <c r="K53" s="81">
        <v>7442.6333333333096</v>
      </c>
      <c r="L53" s="214"/>
      <c r="P53" s="189"/>
      <c r="Q53" s="189"/>
    </row>
    <row r="54" spans="1:17" x14ac:dyDescent="0.25">
      <c r="A54" s="54" t="s">
        <v>60</v>
      </c>
      <c r="B54" s="55">
        <v>254</v>
      </c>
      <c r="C54" s="2">
        <v>20434.75</v>
      </c>
      <c r="D54" s="93">
        <v>202</v>
      </c>
      <c r="E54" s="94">
        <v>16041.01</v>
      </c>
      <c r="F54" s="210">
        <v>158</v>
      </c>
      <c r="G54" s="94">
        <v>12986.899999999985</v>
      </c>
      <c r="H54" s="2">
        <v>46014.28</v>
      </c>
      <c r="I54" s="81">
        <f t="shared" si="6"/>
        <v>25579.53</v>
      </c>
      <c r="J54" s="81">
        <f t="shared" si="7"/>
        <v>29973.269999999997</v>
      </c>
      <c r="K54" s="81">
        <v>17689.286666666681</v>
      </c>
      <c r="L54" s="214"/>
      <c r="P54" s="189"/>
      <c r="Q54" s="189"/>
    </row>
    <row r="55" spans="1:17" x14ac:dyDescent="0.25">
      <c r="A55" s="54" t="s">
        <v>296</v>
      </c>
      <c r="B55" s="55">
        <v>244</v>
      </c>
      <c r="C55" s="2">
        <v>18779.099999999999</v>
      </c>
      <c r="D55" s="93">
        <v>166</v>
      </c>
      <c r="E55" s="94">
        <v>13227.82</v>
      </c>
      <c r="F55" s="210">
        <v>141</v>
      </c>
      <c r="G55" s="94">
        <v>11954.679999999986</v>
      </c>
      <c r="H55" s="2">
        <v>30795</v>
      </c>
      <c r="I55" s="81">
        <f t="shared" si="6"/>
        <v>12015.900000000001</v>
      </c>
      <c r="J55" s="81">
        <f t="shared" si="7"/>
        <v>17567.18</v>
      </c>
      <c r="K55" s="81">
        <v>8575.3200000000143</v>
      </c>
      <c r="L55" s="214"/>
      <c r="P55" s="189"/>
      <c r="Q55" s="189"/>
    </row>
    <row r="56" spans="1:17" x14ac:dyDescent="0.25">
      <c r="A56" s="61" t="s">
        <v>576</v>
      </c>
      <c r="B56" s="85">
        <v>19108</v>
      </c>
      <c r="C56" s="62">
        <v>1459047.66</v>
      </c>
      <c r="D56" s="96">
        <f>SUM(D30:D55)</f>
        <v>19061</v>
      </c>
      <c r="E56" s="97">
        <f>SUM(E30:E55)</f>
        <v>1379076.1500000001</v>
      </c>
      <c r="F56" s="218">
        <f>SUM(F30:F55)</f>
        <v>13075</v>
      </c>
      <c r="G56" s="62">
        <f>SUM(G30:G55)</f>
        <v>985660.81000000099</v>
      </c>
      <c r="H56" s="99">
        <f>SUM(H30:H55)</f>
        <v>1614358.1700000004</v>
      </c>
      <c r="I56" s="89">
        <f t="shared" ref="I56" si="8">H56-C56</f>
        <v>155310.51000000047</v>
      </c>
      <c r="J56" s="89">
        <f t="shared" ref="J56" si="9">H56-E56</f>
        <v>235282.02000000025</v>
      </c>
      <c r="K56" s="89">
        <v>90577.969999999041</v>
      </c>
      <c r="L56" s="203"/>
      <c r="P56" s="189"/>
      <c r="Q56" s="189"/>
    </row>
    <row r="57" spans="1:17" x14ac:dyDescent="0.25">
      <c r="P57" s="191"/>
      <c r="Q57" s="191"/>
    </row>
    <row r="58" spans="1:17" x14ac:dyDescent="0.25">
      <c r="B58" s="154"/>
      <c r="C58" s="160"/>
      <c r="D58" s="160"/>
      <c r="E58" s="266" t="s">
        <v>662</v>
      </c>
      <c r="F58" s="266"/>
      <c r="G58" s="160">
        <f>G56</f>
        <v>985660.81000000099</v>
      </c>
      <c r="H58" s="160">
        <f>G58/G56*100</f>
        <v>100</v>
      </c>
    </row>
    <row r="59" spans="1:17" x14ac:dyDescent="0.25">
      <c r="B59" s="157"/>
      <c r="C59" s="161"/>
      <c r="D59" s="161"/>
      <c r="E59" s="265" t="s">
        <v>663</v>
      </c>
      <c r="F59" s="265"/>
      <c r="G59" s="161">
        <f>G56-G58</f>
        <v>0</v>
      </c>
      <c r="H59" s="161">
        <f>100-H58</f>
        <v>0</v>
      </c>
    </row>
    <row r="61" spans="1:17" ht="17.25" x14ac:dyDescent="0.25">
      <c r="A61" s="247" t="s">
        <v>747</v>
      </c>
      <c r="B61" s="247"/>
      <c r="C61" s="247"/>
      <c r="D61" s="247"/>
      <c r="E61" s="247"/>
      <c r="F61" s="247"/>
      <c r="G61" s="247"/>
      <c r="H61" s="247"/>
      <c r="I61" s="247"/>
      <c r="J61" s="247"/>
      <c r="K61" s="247"/>
    </row>
    <row r="63" spans="1:17" x14ac:dyDescent="0.25">
      <c r="A63" t="s">
        <v>522</v>
      </c>
    </row>
    <row r="64" spans="1:17" x14ac:dyDescent="0.25">
      <c r="A64" t="s">
        <v>523</v>
      </c>
    </row>
    <row r="65" spans="1:1" x14ac:dyDescent="0.25">
      <c r="A65" t="s">
        <v>524</v>
      </c>
    </row>
    <row r="66" spans="1:1" x14ac:dyDescent="0.25">
      <c r="A66" t="s">
        <v>632</v>
      </c>
    </row>
    <row r="67" spans="1:1" x14ac:dyDescent="0.25">
      <c r="A67" t="s">
        <v>525</v>
      </c>
    </row>
    <row r="68" spans="1:1" x14ac:dyDescent="0.25">
      <c r="A68" t="s">
        <v>526</v>
      </c>
    </row>
    <row r="69" spans="1:1" x14ac:dyDescent="0.25">
      <c r="A69" t="s">
        <v>527</v>
      </c>
    </row>
    <row r="70" spans="1:1" x14ac:dyDescent="0.25">
      <c r="A70" t="s">
        <v>528</v>
      </c>
    </row>
    <row r="71" spans="1:1" x14ac:dyDescent="0.25">
      <c r="A71" t="s">
        <v>529</v>
      </c>
    </row>
    <row r="72" spans="1:1" x14ac:dyDescent="0.25">
      <c r="A72" t="s">
        <v>530</v>
      </c>
    </row>
    <row r="73" spans="1:1" x14ac:dyDescent="0.25">
      <c r="A73" t="s">
        <v>531</v>
      </c>
    </row>
    <row r="74" spans="1:1" x14ac:dyDescent="0.25">
      <c r="A74" t="s">
        <v>532</v>
      </c>
    </row>
    <row r="75" spans="1:1" x14ac:dyDescent="0.25">
      <c r="A75" t="s">
        <v>533</v>
      </c>
    </row>
    <row r="76" spans="1:1" x14ac:dyDescent="0.25">
      <c r="A76" t="s">
        <v>534</v>
      </c>
    </row>
    <row r="77" spans="1:1" x14ac:dyDescent="0.25">
      <c r="A77" t="s">
        <v>535</v>
      </c>
    </row>
    <row r="78" spans="1:1" x14ac:dyDescent="0.25">
      <c r="A78" t="s">
        <v>536</v>
      </c>
    </row>
    <row r="79" spans="1:1" x14ac:dyDescent="0.25">
      <c r="A79" t="s">
        <v>537</v>
      </c>
    </row>
    <row r="80" spans="1:1" x14ac:dyDescent="0.25">
      <c r="A80" t="s">
        <v>538</v>
      </c>
    </row>
    <row r="81" spans="1:1" x14ac:dyDescent="0.25">
      <c r="A81" t="s">
        <v>539</v>
      </c>
    </row>
    <row r="82" spans="1:1" x14ac:dyDescent="0.25">
      <c r="A82" t="s">
        <v>540</v>
      </c>
    </row>
    <row r="83" spans="1:1" x14ac:dyDescent="0.25">
      <c r="A83" t="s">
        <v>541</v>
      </c>
    </row>
    <row r="84" spans="1:1" x14ac:dyDescent="0.25">
      <c r="A84" t="s">
        <v>542</v>
      </c>
    </row>
    <row r="85" spans="1:1" x14ac:dyDescent="0.25">
      <c r="A85" t="s">
        <v>543</v>
      </c>
    </row>
    <row r="86" spans="1:1" x14ac:dyDescent="0.25">
      <c r="A86" t="s">
        <v>544</v>
      </c>
    </row>
    <row r="87" spans="1:1" x14ac:dyDescent="0.25">
      <c r="A87" t="s">
        <v>545</v>
      </c>
    </row>
    <row r="88" spans="1:1" x14ac:dyDescent="0.25">
      <c r="A88" t="s">
        <v>546</v>
      </c>
    </row>
    <row r="89" spans="1:1" x14ac:dyDescent="0.25">
      <c r="A89" t="s">
        <v>547</v>
      </c>
    </row>
    <row r="90" spans="1:1" x14ac:dyDescent="0.25">
      <c r="A90" t="s">
        <v>548</v>
      </c>
    </row>
    <row r="91" spans="1:1" x14ac:dyDescent="0.25">
      <c r="A91" t="s">
        <v>549</v>
      </c>
    </row>
    <row r="92" spans="1:1" x14ac:dyDescent="0.25">
      <c r="A92" t="s">
        <v>550</v>
      </c>
    </row>
    <row r="93" spans="1:1" x14ac:dyDescent="0.25">
      <c r="A93" t="s">
        <v>551</v>
      </c>
    </row>
    <row r="94" spans="1:1" x14ac:dyDescent="0.25">
      <c r="A94" t="s">
        <v>639</v>
      </c>
    </row>
    <row r="95" spans="1:1" x14ac:dyDescent="0.25">
      <c r="A95" t="s">
        <v>552</v>
      </c>
    </row>
    <row r="96" spans="1:1" x14ac:dyDescent="0.25">
      <c r="A96" t="s">
        <v>553</v>
      </c>
    </row>
    <row r="97" spans="1:1" x14ac:dyDescent="0.25">
      <c r="A97" t="s">
        <v>554</v>
      </c>
    </row>
    <row r="98" spans="1:1" x14ac:dyDescent="0.25">
      <c r="A98" t="s">
        <v>555</v>
      </c>
    </row>
    <row r="99" spans="1:1" x14ac:dyDescent="0.25">
      <c r="A99" t="s">
        <v>556</v>
      </c>
    </row>
    <row r="100" spans="1:1" x14ac:dyDescent="0.25">
      <c r="A100" t="s">
        <v>557</v>
      </c>
    </row>
    <row r="101" spans="1:1" x14ac:dyDescent="0.25">
      <c r="A101" t="s">
        <v>558</v>
      </c>
    </row>
    <row r="102" spans="1:1" x14ac:dyDescent="0.25">
      <c r="A102" t="s">
        <v>559</v>
      </c>
    </row>
    <row r="103" spans="1:1" x14ac:dyDescent="0.25">
      <c r="A103" t="s">
        <v>560</v>
      </c>
    </row>
    <row r="104" spans="1:1" x14ac:dyDescent="0.25">
      <c r="A104" t="s">
        <v>561</v>
      </c>
    </row>
    <row r="105" spans="1:1" x14ac:dyDescent="0.25">
      <c r="A105" t="s">
        <v>562</v>
      </c>
    </row>
    <row r="106" spans="1:1" x14ac:dyDescent="0.25">
      <c r="A106" t="s">
        <v>563</v>
      </c>
    </row>
    <row r="107" spans="1:1" x14ac:dyDescent="0.25">
      <c r="A107" t="s">
        <v>564</v>
      </c>
    </row>
    <row r="108" spans="1:1" x14ac:dyDescent="0.25">
      <c r="A108" t="s">
        <v>565</v>
      </c>
    </row>
    <row r="109" spans="1:1" x14ac:dyDescent="0.25">
      <c r="A109" t="s">
        <v>566</v>
      </c>
    </row>
    <row r="110" spans="1:1" x14ac:dyDescent="0.25">
      <c r="A110" t="s">
        <v>567</v>
      </c>
    </row>
    <row r="111" spans="1:1" x14ac:dyDescent="0.25">
      <c r="A111" t="s">
        <v>568</v>
      </c>
    </row>
    <row r="112" spans="1:1" x14ac:dyDescent="0.25">
      <c r="A112" t="s">
        <v>569</v>
      </c>
    </row>
    <row r="113" spans="1:1" x14ac:dyDescent="0.25">
      <c r="A113" t="s">
        <v>570</v>
      </c>
    </row>
    <row r="114" spans="1:1" x14ac:dyDescent="0.25">
      <c r="A114" t="s">
        <v>571</v>
      </c>
    </row>
    <row r="115" spans="1:1" x14ac:dyDescent="0.25">
      <c r="A115" t="s">
        <v>572</v>
      </c>
    </row>
    <row r="116" spans="1:1" x14ac:dyDescent="0.25">
      <c r="A116" t="s">
        <v>573</v>
      </c>
    </row>
    <row r="117" spans="1:1" x14ac:dyDescent="0.25">
      <c r="A117" t="s">
        <v>574</v>
      </c>
    </row>
    <row r="118" spans="1:1" x14ac:dyDescent="0.25">
      <c r="A118" t="s">
        <v>683</v>
      </c>
    </row>
    <row r="119" spans="1:1" x14ac:dyDescent="0.25">
      <c r="A119" t="s">
        <v>684</v>
      </c>
    </row>
    <row r="120" spans="1:1" x14ac:dyDescent="0.25">
      <c r="A120" t="s">
        <v>748</v>
      </c>
    </row>
    <row r="121" spans="1:1" x14ac:dyDescent="0.25">
      <c r="A121" t="s">
        <v>749</v>
      </c>
    </row>
    <row r="122" spans="1:1" x14ac:dyDescent="0.25">
      <c r="A122" t="s">
        <v>750</v>
      </c>
    </row>
    <row r="123" spans="1:1" x14ac:dyDescent="0.25">
      <c r="A123" t="s">
        <v>751</v>
      </c>
    </row>
    <row r="124" spans="1:1" x14ac:dyDescent="0.25">
      <c r="A124" t="s">
        <v>752</v>
      </c>
    </row>
    <row r="125" spans="1:1" x14ac:dyDescent="0.25">
      <c r="A125" t="s">
        <v>753</v>
      </c>
    </row>
    <row r="126" spans="1:1" x14ac:dyDescent="0.25">
      <c r="A126" t="s">
        <v>754</v>
      </c>
    </row>
    <row r="127" spans="1:1" x14ac:dyDescent="0.25">
      <c r="A127" t="s">
        <v>755</v>
      </c>
    </row>
  </sheetData>
  <autoFilter ref="A29:J56" xr:uid="{00000000-0009-0000-0000-000009000000}"/>
  <sortState xmlns:xlrd2="http://schemas.microsoft.com/office/spreadsheetml/2017/richdata2" ref="A34:K59">
    <sortCondition descending="1" ref="G34:G59"/>
  </sortState>
  <mergeCells count="14">
    <mergeCell ref="A2:I2"/>
    <mergeCell ref="A3:I3"/>
    <mergeCell ref="B28:C28"/>
    <mergeCell ref="D28:E28"/>
    <mergeCell ref="B5:C5"/>
    <mergeCell ref="D5:E5"/>
    <mergeCell ref="H5:J5"/>
    <mergeCell ref="F5:G5"/>
    <mergeCell ref="F28:G28"/>
    <mergeCell ref="L28:N28"/>
    <mergeCell ref="I28:K28"/>
    <mergeCell ref="E58:F58"/>
    <mergeCell ref="E59:F59"/>
    <mergeCell ref="A61:K61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3:O136"/>
  <sheetViews>
    <sheetView zoomScale="96" zoomScaleNormal="96" workbookViewId="0">
      <selection activeCell="A105" sqref="A105:A136"/>
    </sheetView>
  </sheetViews>
  <sheetFormatPr defaultRowHeight="15" x14ac:dyDescent="0.25"/>
  <cols>
    <col min="1" max="1" width="68.5703125" customWidth="1"/>
    <col min="2" max="2" width="10.85546875" customWidth="1"/>
    <col min="3" max="3" width="15.28515625" customWidth="1"/>
    <col min="4" max="4" width="10.85546875" customWidth="1"/>
    <col min="5" max="7" width="15.28515625" customWidth="1"/>
    <col min="8" max="10" width="17.42578125" customWidth="1"/>
    <col min="11" max="11" width="14.85546875" customWidth="1"/>
    <col min="12" max="14" width="9.7109375" customWidth="1"/>
  </cols>
  <sheetData>
    <row r="3" spans="1:15" ht="15.75" x14ac:dyDescent="0.25">
      <c r="A3" s="257" t="s">
        <v>687</v>
      </c>
      <c r="B3" s="257"/>
      <c r="C3" s="257"/>
      <c r="D3" s="257"/>
      <c r="E3" s="257"/>
      <c r="F3" s="257"/>
      <c r="G3" s="257"/>
      <c r="H3" s="257"/>
      <c r="I3" s="257"/>
    </row>
    <row r="4" spans="1:15" ht="15.75" x14ac:dyDescent="0.25">
      <c r="A4" s="257" t="s">
        <v>736</v>
      </c>
      <c r="B4" s="257"/>
      <c r="C4" s="257"/>
      <c r="D4" s="257"/>
      <c r="E4" s="257"/>
      <c r="F4" s="257"/>
      <c r="G4" s="257"/>
      <c r="H4" s="257"/>
      <c r="I4" s="257"/>
    </row>
    <row r="6" spans="1:15" x14ac:dyDescent="0.25">
      <c r="B6" s="258" t="s">
        <v>652</v>
      </c>
      <c r="C6" s="258"/>
      <c r="D6" s="259" t="s">
        <v>686</v>
      </c>
      <c r="E6" s="259"/>
      <c r="F6" s="255" t="s">
        <v>741</v>
      </c>
      <c r="G6" s="255"/>
      <c r="H6" s="256" t="s">
        <v>653</v>
      </c>
      <c r="I6" s="256"/>
      <c r="J6" s="256"/>
      <c r="K6" s="200"/>
    </row>
    <row r="7" spans="1:15" x14ac:dyDescent="0.25">
      <c r="A7" s="100" t="s">
        <v>658</v>
      </c>
      <c r="B7" s="101" t="s">
        <v>650</v>
      </c>
      <c r="C7" s="101" t="s">
        <v>651</v>
      </c>
      <c r="D7" s="101" t="s">
        <v>650</v>
      </c>
      <c r="E7" s="101" t="s">
        <v>651</v>
      </c>
      <c r="F7" s="193" t="s">
        <v>650</v>
      </c>
      <c r="G7" s="193" t="s">
        <v>651</v>
      </c>
      <c r="H7" s="102">
        <v>2019</v>
      </c>
      <c r="I7" s="100">
        <v>2020</v>
      </c>
      <c r="J7" s="100">
        <v>2021</v>
      </c>
      <c r="K7" s="231"/>
      <c r="M7" s="187"/>
      <c r="N7" s="187"/>
      <c r="O7" s="187"/>
    </row>
    <row r="8" spans="1:15" ht="15.75" x14ac:dyDescent="0.25">
      <c r="A8" s="103" t="s">
        <v>621</v>
      </c>
      <c r="B8" s="140">
        <v>1161</v>
      </c>
      <c r="C8" s="141">
        <v>262409.21999999997</v>
      </c>
      <c r="D8" s="142">
        <v>1121</v>
      </c>
      <c r="E8" s="143">
        <v>253368.42</v>
      </c>
      <c r="F8" s="226">
        <v>1117</v>
      </c>
      <c r="G8" s="143">
        <v>252464.33999999514</v>
      </c>
      <c r="H8" s="144">
        <f t="shared" ref="H8:H18" si="0">C8/$C$24*100</f>
        <v>30.57164355070266</v>
      </c>
      <c r="I8" s="144">
        <f t="shared" ref="I8:I18" si="1">E8/$E$24*100</f>
        <v>33.692710747943352</v>
      </c>
      <c r="J8" s="144">
        <f t="shared" ref="J8:J23" si="2">G8/$G$24*100</f>
        <v>34.772392941063352</v>
      </c>
      <c r="K8" s="228"/>
      <c r="M8" s="188"/>
      <c r="N8" s="189"/>
      <c r="O8" s="189"/>
    </row>
    <row r="9" spans="1:15" ht="15.75" x14ac:dyDescent="0.25">
      <c r="A9" s="103" t="s">
        <v>617</v>
      </c>
      <c r="B9" s="140">
        <v>1201</v>
      </c>
      <c r="C9" s="141">
        <v>153703.98000000001</v>
      </c>
      <c r="D9" s="142">
        <v>1024</v>
      </c>
      <c r="E9" s="143">
        <v>131051.52</v>
      </c>
      <c r="F9" s="226">
        <v>995</v>
      </c>
      <c r="G9" s="143">
        <v>127340.09999999875</v>
      </c>
      <c r="H9" s="144">
        <f t="shared" si="0"/>
        <v>17.90708149997295</v>
      </c>
      <c r="I9" s="144">
        <f t="shared" si="1"/>
        <v>17.427116435577538</v>
      </c>
      <c r="J9" s="144">
        <f t="shared" si="2"/>
        <v>17.538793773228896</v>
      </c>
      <c r="K9" s="228"/>
      <c r="M9" s="188"/>
      <c r="N9" s="189"/>
      <c r="O9" s="189"/>
    </row>
    <row r="10" spans="1:15" ht="15.75" x14ac:dyDescent="0.25">
      <c r="A10" s="103" t="s">
        <v>613</v>
      </c>
      <c r="B10" s="140">
        <v>2502</v>
      </c>
      <c r="C10" s="141">
        <v>144465.48000000001</v>
      </c>
      <c r="D10" s="142">
        <v>1971</v>
      </c>
      <c r="E10" s="143">
        <v>113805.54</v>
      </c>
      <c r="F10" s="226">
        <v>1798</v>
      </c>
      <c r="G10" s="143">
        <v>103816.52000000271</v>
      </c>
      <c r="H10" s="144">
        <f t="shared" si="0"/>
        <v>16.830762120100676</v>
      </c>
      <c r="I10" s="144">
        <f t="shared" si="1"/>
        <v>15.133761108560792</v>
      </c>
      <c r="J10" s="144">
        <f t="shared" si="2"/>
        <v>14.298846431990855</v>
      </c>
      <c r="K10" s="228"/>
      <c r="M10" s="188"/>
      <c r="N10" s="189"/>
      <c r="O10" s="189"/>
    </row>
    <row r="11" spans="1:15" ht="15.75" x14ac:dyDescent="0.25">
      <c r="A11" s="103" t="s">
        <v>620</v>
      </c>
      <c r="B11" s="145">
        <v>274</v>
      </c>
      <c r="C11" s="141">
        <v>56816.639999999999</v>
      </c>
      <c r="D11" s="142">
        <v>259</v>
      </c>
      <c r="E11" s="143">
        <v>53706.239999999998</v>
      </c>
      <c r="F11" s="226">
        <v>295</v>
      </c>
      <c r="G11" s="143">
        <v>61171.200000000143</v>
      </c>
      <c r="H11" s="144">
        <f t="shared" si="0"/>
        <v>6.6193484582157405</v>
      </c>
      <c r="I11" s="144">
        <f t="shared" si="1"/>
        <v>7.1418087924281366</v>
      </c>
      <c r="J11" s="144">
        <f t="shared" si="2"/>
        <v>8.4252255311638091</v>
      </c>
      <c r="K11" s="228"/>
      <c r="M11" s="188"/>
      <c r="N11" s="189"/>
      <c r="O11" s="189"/>
    </row>
    <row r="12" spans="1:15" ht="15.75" x14ac:dyDescent="0.25">
      <c r="A12" s="103" t="s">
        <v>619</v>
      </c>
      <c r="B12" s="145">
        <v>713</v>
      </c>
      <c r="C12" s="141">
        <v>104554.32</v>
      </c>
      <c r="D12" s="142">
        <v>528</v>
      </c>
      <c r="E12" s="143">
        <v>77425.919999999998</v>
      </c>
      <c r="F12" s="226">
        <v>402</v>
      </c>
      <c r="G12" s="143">
        <v>58949.27999999981</v>
      </c>
      <c r="H12" s="144">
        <f t="shared" si="0"/>
        <v>12.180964535949244</v>
      </c>
      <c r="I12" s="144">
        <f t="shared" si="1"/>
        <v>10.296031079774668</v>
      </c>
      <c r="J12" s="144">
        <f t="shared" si="2"/>
        <v>8.1191962704625915</v>
      </c>
      <c r="K12" s="228"/>
      <c r="M12" s="188"/>
      <c r="N12" s="189"/>
      <c r="O12" s="189"/>
    </row>
    <row r="13" spans="1:15" ht="15.75" x14ac:dyDescent="0.25">
      <c r="A13" s="103" t="s">
        <v>618</v>
      </c>
      <c r="B13" s="145">
        <v>584</v>
      </c>
      <c r="C13" s="141">
        <v>57255.360000000001</v>
      </c>
      <c r="D13" s="142">
        <v>528</v>
      </c>
      <c r="E13" s="143">
        <v>51765.120000000003</v>
      </c>
      <c r="F13" s="226">
        <v>529</v>
      </c>
      <c r="G13" s="143">
        <v>51863.160000000382</v>
      </c>
      <c r="H13" s="144">
        <f t="shared" si="0"/>
        <v>6.6704609589829174</v>
      </c>
      <c r="I13" s="144">
        <f t="shared" si="1"/>
        <v>6.8836803536627702</v>
      </c>
      <c r="J13" s="144">
        <f t="shared" si="2"/>
        <v>7.1432115073569893</v>
      </c>
      <c r="K13" s="228"/>
      <c r="M13" s="188"/>
      <c r="N13" s="189"/>
      <c r="O13" s="189"/>
    </row>
    <row r="14" spans="1:15" ht="15.75" x14ac:dyDescent="0.25">
      <c r="A14" s="103" t="s">
        <v>614</v>
      </c>
      <c r="B14" s="140">
        <v>2301</v>
      </c>
      <c r="C14" s="141">
        <v>40819.74</v>
      </c>
      <c r="D14" s="142">
        <v>2240</v>
      </c>
      <c r="E14" s="143">
        <v>39737.599999999999</v>
      </c>
      <c r="F14" s="226">
        <v>2283</v>
      </c>
      <c r="G14" s="143">
        <v>40500.42000000042</v>
      </c>
      <c r="H14" s="144">
        <f t="shared" si="0"/>
        <v>4.7556505107265643</v>
      </c>
      <c r="I14" s="144">
        <f t="shared" si="1"/>
        <v>5.2842712703401382</v>
      </c>
      <c r="J14" s="144">
        <f t="shared" si="2"/>
        <v>5.5781997509752967</v>
      </c>
      <c r="K14" s="228"/>
      <c r="M14" s="188"/>
      <c r="N14" s="189"/>
      <c r="O14" s="189"/>
    </row>
    <row r="15" spans="1:15" ht="15.75" x14ac:dyDescent="0.25">
      <c r="A15" s="103" t="s">
        <v>616</v>
      </c>
      <c r="B15" s="145">
        <v>336</v>
      </c>
      <c r="C15" s="141">
        <v>26671.68</v>
      </c>
      <c r="D15" s="142">
        <v>276</v>
      </c>
      <c r="E15" s="143">
        <v>21908.880000000001</v>
      </c>
      <c r="F15" s="226">
        <v>262</v>
      </c>
      <c r="G15" s="143">
        <v>20797.559999999983</v>
      </c>
      <c r="H15" s="144">
        <f t="shared" si="0"/>
        <v>3.1073492534233562</v>
      </c>
      <c r="I15" s="144">
        <f t="shared" si="1"/>
        <v>2.9134236881273567</v>
      </c>
      <c r="J15" s="144">
        <f t="shared" si="2"/>
        <v>2.8644874303252288</v>
      </c>
      <c r="K15" s="228"/>
      <c r="M15" s="188"/>
      <c r="N15" s="189"/>
      <c r="O15" s="189"/>
    </row>
    <row r="16" spans="1:15" ht="15.75" x14ac:dyDescent="0.25">
      <c r="A16" s="103" t="s">
        <v>615</v>
      </c>
      <c r="B16" s="145">
        <v>511</v>
      </c>
      <c r="C16" s="141">
        <v>9535.26</v>
      </c>
      <c r="D16" s="142">
        <v>471</v>
      </c>
      <c r="E16" s="143">
        <v>8788.86</v>
      </c>
      <c r="F16" s="226">
        <v>441</v>
      </c>
      <c r="G16" s="143">
        <v>8229.0599999999558</v>
      </c>
      <c r="H16" s="144">
        <f t="shared" si="0"/>
        <v>1.110893016195365</v>
      </c>
      <c r="I16" s="144">
        <f t="shared" si="1"/>
        <v>1.168734910941819</v>
      </c>
      <c r="J16" s="144">
        <f t="shared" si="2"/>
        <v>1.1334040595816057</v>
      </c>
      <c r="K16" s="228"/>
      <c r="M16" s="188"/>
      <c r="N16" s="189"/>
      <c r="O16" s="189"/>
    </row>
    <row r="17" spans="1:15" ht="15.75" x14ac:dyDescent="0.25">
      <c r="A17" s="103" t="s">
        <v>628</v>
      </c>
      <c r="B17" s="145">
        <v>11</v>
      </c>
      <c r="C17" s="141">
        <v>1657.59</v>
      </c>
      <c r="D17" s="142">
        <v>2</v>
      </c>
      <c r="E17" s="143">
        <v>301.38</v>
      </c>
      <c r="F17" s="226">
        <v>4</v>
      </c>
      <c r="G17" s="143">
        <v>602.76</v>
      </c>
      <c r="H17" s="144">
        <f t="shared" si="0"/>
        <v>0.19311535864939969</v>
      </c>
      <c r="I17" s="144">
        <f t="shared" si="1"/>
        <v>4.0077248637439368E-2</v>
      </c>
      <c r="J17" s="144">
        <f t="shared" si="2"/>
        <v>8.301927935309894E-2</v>
      </c>
      <c r="K17" s="228"/>
      <c r="M17" s="188"/>
      <c r="N17" s="189"/>
      <c r="O17" s="189"/>
    </row>
    <row r="18" spans="1:15" ht="15.75" x14ac:dyDescent="0.25">
      <c r="A18" s="103" t="s">
        <v>627</v>
      </c>
      <c r="B18" s="145">
        <v>1</v>
      </c>
      <c r="C18" s="145">
        <v>138.25</v>
      </c>
      <c r="D18" s="142">
        <v>1</v>
      </c>
      <c r="E18" s="143">
        <v>138.25</v>
      </c>
      <c r="F18" s="226">
        <v>1</v>
      </c>
      <c r="G18" s="143">
        <v>138.25</v>
      </c>
      <c r="H18" s="144">
        <f t="shared" si="0"/>
        <v>1.6106635738197931E-2</v>
      </c>
      <c r="I18" s="144">
        <f t="shared" si="1"/>
        <v>1.8384364005992412E-2</v>
      </c>
      <c r="J18" s="144">
        <f t="shared" si="2"/>
        <v>1.9041435016533825E-2</v>
      </c>
      <c r="K18" s="228"/>
      <c r="M18" s="188"/>
      <c r="N18" s="189"/>
      <c r="O18" s="189"/>
    </row>
    <row r="19" spans="1:15" ht="15.75" x14ac:dyDescent="0.25">
      <c r="A19" s="90" t="s">
        <v>626</v>
      </c>
      <c r="B19" s="142">
        <v>0</v>
      </c>
      <c r="C19" s="143">
        <v>0</v>
      </c>
      <c r="D19" s="142">
        <v>0</v>
      </c>
      <c r="E19" s="143">
        <v>0</v>
      </c>
      <c r="F19" s="226">
        <v>1</v>
      </c>
      <c r="G19" s="143">
        <v>97.77</v>
      </c>
      <c r="H19" s="142">
        <v>0</v>
      </c>
      <c r="I19" s="143">
        <v>0</v>
      </c>
      <c r="J19" s="144">
        <f t="shared" si="2"/>
        <v>1.3466047750933179E-2</v>
      </c>
      <c r="K19" s="228"/>
      <c r="M19" s="188"/>
      <c r="N19" s="189"/>
      <c r="O19" s="189"/>
    </row>
    <row r="20" spans="1:15" ht="15.75" x14ac:dyDescent="0.25">
      <c r="A20" s="103" t="s">
        <v>625</v>
      </c>
      <c r="B20" s="145">
        <v>4</v>
      </c>
      <c r="C20" s="145">
        <v>261.44</v>
      </c>
      <c r="D20" s="142">
        <v>0</v>
      </c>
      <c r="E20" s="143">
        <v>0</v>
      </c>
      <c r="F20" s="226">
        <v>1</v>
      </c>
      <c r="G20" s="143">
        <v>65.36</v>
      </c>
      <c r="H20" s="144">
        <f>C20/$C$24*100</f>
        <v>3.0458725840104641E-2</v>
      </c>
      <c r="I20" s="144">
        <f>E20/$E$24*100</f>
        <v>0</v>
      </c>
      <c r="J20" s="144">
        <f t="shared" si="2"/>
        <v>9.0021569090824646E-3</v>
      </c>
      <c r="K20" s="228"/>
      <c r="M20" s="188"/>
      <c r="N20" s="189"/>
      <c r="O20" s="189"/>
    </row>
    <row r="21" spans="1:15" ht="15.75" x14ac:dyDescent="0.25">
      <c r="A21" s="90" t="s">
        <v>622</v>
      </c>
      <c r="B21" s="142">
        <v>0</v>
      </c>
      <c r="C21" s="143">
        <v>0</v>
      </c>
      <c r="D21" s="142">
        <v>0</v>
      </c>
      <c r="E21" s="143">
        <v>0</v>
      </c>
      <c r="F21" s="226">
        <v>1</v>
      </c>
      <c r="G21" s="143">
        <v>12.44</v>
      </c>
      <c r="H21" s="142">
        <v>0</v>
      </c>
      <c r="I21" s="143">
        <v>0</v>
      </c>
      <c r="J21" s="144">
        <f t="shared" si="2"/>
        <v>1.7133848217409098E-3</v>
      </c>
      <c r="K21" s="228"/>
      <c r="M21" s="188"/>
      <c r="N21" s="189"/>
      <c r="O21" s="189"/>
    </row>
    <row r="22" spans="1:15" ht="15.75" x14ac:dyDescent="0.25">
      <c r="A22" s="103" t="s">
        <v>624</v>
      </c>
      <c r="B22" s="146">
        <v>0</v>
      </c>
      <c r="C22" s="146">
        <v>0</v>
      </c>
      <c r="D22" s="142">
        <v>1</v>
      </c>
      <c r="E22" s="143">
        <v>85.33</v>
      </c>
      <c r="F22" s="226">
        <v>0</v>
      </c>
      <c r="G22" s="143">
        <v>0</v>
      </c>
      <c r="H22" s="144">
        <f>C22/$C$24*100</f>
        <v>0</v>
      </c>
      <c r="I22" s="144">
        <f>E22/$E$24*100</f>
        <v>1.1347108720660633E-2</v>
      </c>
      <c r="J22" s="144">
        <f t="shared" si="2"/>
        <v>0</v>
      </c>
      <c r="K22" s="228"/>
      <c r="M22" s="190"/>
      <c r="N22" s="191"/>
      <c r="O22" s="191"/>
    </row>
    <row r="23" spans="1:15" ht="15.75" x14ac:dyDescent="0.25">
      <c r="A23" s="103" t="s">
        <v>623</v>
      </c>
      <c r="B23" s="145">
        <v>1</v>
      </c>
      <c r="C23" s="145">
        <v>52.92</v>
      </c>
      <c r="D23" s="142">
        <v>0</v>
      </c>
      <c r="E23" s="143">
        <v>0</v>
      </c>
      <c r="F23" s="226">
        <v>0</v>
      </c>
      <c r="G23" s="143">
        <v>0</v>
      </c>
      <c r="H23" s="144">
        <f>C23/$C$24*100</f>
        <v>6.1653755028241199E-3</v>
      </c>
      <c r="I23" s="144">
        <f>E23/$E$24*100</f>
        <v>0</v>
      </c>
      <c r="J23" s="144">
        <f t="shared" si="2"/>
        <v>0</v>
      </c>
      <c r="K23" s="228"/>
    </row>
    <row r="24" spans="1:15" ht="15.75" x14ac:dyDescent="0.25">
      <c r="A24" s="100" t="s">
        <v>2</v>
      </c>
      <c r="B24" s="147">
        <v>9600</v>
      </c>
      <c r="C24" s="148">
        <v>858341.88</v>
      </c>
      <c r="D24" s="149">
        <f>SUM(D8:D21)</f>
        <v>8421</v>
      </c>
      <c r="E24" s="150">
        <f>SUM(E8:E21)</f>
        <v>751997.73</v>
      </c>
      <c r="F24" s="227">
        <f>SUM(F8:F23)</f>
        <v>8130</v>
      </c>
      <c r="G24" s="62">
        <f>SUM(G8:G23)</f>
        <v>726048.21999999718</v>
      </c>
      <c r="H24" s="150">
        <f>C24/$C$24*100</f>
        <v>100</v>
      </c>
      <c r="I24" s="150">
        <f>E24/$E$24*100</f>
        <v>100</v>
      </c>
      <c r="J24" s="150">
        <f t="shared" ref="J24" si="3">G24/$G$24*100</f>
        <v>100</v>
      </c>
      <c r="K24" s="232"/>
    </row>
    <row r="30" spans="1:15" x14ac:dyDescent="0.25">
      <c r="B30" s="258" t="s">
        <v>652</v>
      </c>
      <c r="C30" s="258"/>
      <c r="D30" s="259" t="s">
        <v>654</v>
      </c>
      <c r="E30" s="259"/>
      <c r="F30" s="255" t="s">
        <v>741</v>
      </c>
      <c r="G30" s="255"/>
      <c r="H30" s="71" t="s">
        <v>655</v>
      </c>
      <c r="I30" s="256" t="s">
        <v>656</v>
      </c>
      <c r="J30" s="256"/>
      <c r="K30" s="256"/>
      <c r="L30" s="251" t="s">
        <v>711</v>
      </c>
      <c r="M30" s="251"/>
      <c r="N30" s="251"/>
    </row>
    <row r="31" spans="1:15" x14ac:dyDescent="0.25">
      <c r="A31" s="53" t="s">
        <v>634</v>
      </c>
      <c r="B31" s="52" t="s">
        <v>650</v>
      </c>
      <c r="C31" s="52" t="s">
        <v>651</v>
      </c>
      <c r="D31" s="52" t="s">
        <v>650</v>
      </c>
      <c r="E31" s="52" t="s">
        <v>651</v>
      </c>
      <c r="F31" s="193" t="s">
        <v>650</v>
      </c>
      <c r="G31" s="193" t="s">
        <v>651</v>
      </c>
      <c r="H31" s="52" t="s">
        <v>651</v>
      </c>
      <c r="I31" s="60">
        <v>2019</v>
      </c>
      <c r="J31" s="53">
        <v>2020</v>
      </c>
      <c r="K31" s="197" t="s">
        <v>745</v>
      </c>
      <c r="L31" s="193">
        <v>2019</v>
      </c>
      <c r="M31" s="193">
        <v>2020</v>
      </c>
      <c r="N31" s="162">
        <v>2020</v>
      </c>
    </row>
    <row r="32" spans="1:15" x14ac:dyDescent="0.25">
      <c r="A32" s="54" t="s">
        <v>207</v>
      </c>
      <c r="B32" s="55">
        <v>4575</v>
      </c>
      <c r="C32" s="2">
        <v>411467.99</v>
      </c>
      <c r="D32" s="93">
        <v>4236</v>
      </c>
      <c r="E32" s="94">
        <v>378513.82</v>
      </c>
      <c r="F32" s="210">
        <v>4537</v>
      </c>
      <c r="G32" s="94">
        <v>406661.62999998766</v>
      </c>
      <c r="H32" s="2">
        <v>693029.99</v>
      </c>
      <c r="I32" s="81">
        <f t="shared" ref="I32:I55" si="4">H32-C32</f>
        <v>281562</v>
      </c>
      <c r="J32" s="81">
        <f t="shared" ref="J32:J55" si="5">H32-E32</f>
        <v>314516.17</v>
      </c>
      <c r="K32" s="81">
        <v>55358.363333345682</v>
      </c>
      <c r="L32" s="198">
        <f>C32/H32*100</f>
        <v>59.372320958289258</v>
      </c>
      <c r="M32" s="198">
        <f>E32/H32*100</f>
        <v>54.617235251247934</v>
      </c>
      <c r="N32" s="120">
        <v>88.018188794395684</v>
      </c>
    </row>
    <row r="33" spans="1:12" x14ac:dyDescent="0.25">
      <c r="A33" s="54" t="s">
        <v>97</v>
      </c>
      <c r="B33" s="55">
        <v>437</v>
      </c>
      <c r="C33" s="2">
        <v>37133.24</v>
      </c>
      <c r="D33" s="93">
        <v>496</v>
      </c>
      <c r="E33" s="94">
        <v>41489.94</v>
      </c>
      <c r="F33" s="210">
        <v>394</v>
      </c>
      <c r="G33" s="94">
        <v>35660.550000000097</v>
      </c>
      <c r="H33" s="2">
        <v>91547.39</v>
      </c>
      <c r="I33" s="81">
        <f t="shared" si="4"/>
        <v>54414.15</v>
      </c>
      <c r="J33" s="81">
        <f t="shared" si="5"/>
        <v>50057.45</v>
      </c>
      <c r="K33" s="81">
        <v>25371.043333333233</v>
      </c>
      <c r="L33" s="214"/>
    </row>
    <row r="34" spans="1:12" x14ac:dyDescent="0.25">
      <c r="A34" s="54" t="s">
        <v>428</v>
      </c>
      <c r="B34" s="55">
        <v>434</v>
      </c>
      <c r="C34" s="2">
        <v>38989.64</v>
      </c>
      <c r="D34" s="93">
        <v>398</v>
      </c>
      <c r="E34" s="94">
        <v>37994.78</v>
      </c>
      <c r="F34" s="210">
        <v>350</v>
      </c>
      <c r="G34" s="94">
        <v>31776.840000000138</v>
      </c>
      <c r="H34" s="2">
        <v>75980.59</v>
      </c>
      <c r="I34" s="81">
        <f t="shared" si="4"/>
        <v>36990.949999999997</v>
      </c>
      <c r="J34" s="81">
        <f t="shared" si="5"/>
        <v>37985.81</v>
      </c>
      <c r="K34" s="81">
        <v>18876.886666666524</v>
      </c>
      <c r="L34" s="214"/>
    </row>
    <row r="35" spans="1:12" x14ac:dyDescent="0.25">
      <c r="A35" s="54" t="s">
        <v>80</v>
      </c>
      <c r="B35" s="55">
        <v>343</v>
      </c>
      <c r="C35" s="2">
        <v>29273.67</v>
      </c>
      <c r="D35" s="93">
        <v>324</v>
      </c>
      <c r="E35" s="94">
        <v>28880.97</v>
      </c>
      <c r="F35" s="210">
        <v>346</v>
      </c>
      <c r="G35" s="94">
        <v>30660.94000000013</v>
      </c>
      <c r="H35" s="2">
        <v>64031.49</v>
      </c>
      <c r="I35" s="81">
        <f t="shared" si="4"/>
        <v>34757.82</v>
      </c>
      <c r="J35" s="81">
        <f t="shared" si="5"/>
        <v>35150.519999999997</v>
      </c>
      <c r="K35" s="81">
        <v>12026.719999999867</v>
      </c>
      <c r="L35" s="214"/>
    </row>
    <row r="36" spans="1:12" x14ac:dyDescent="0.25">
      <c r="A36" s="54" t="s">
        <v>178</v>
      </c>
      <c r="B36" s="55">
        <v>402</v>
      </c>
      <c r="C36" s="2">
        <v>36705.480000000003</v>
      </c>
      <c r="D36" s="93">
        <v>364</v>
      </c>
      <c r="E36" s="94">
        <v>31408.799999999999</v>
      </c>
      <c r="F36" s="210">
        <v>321</v>
      </c>
      <c r="G36" s="94">
        <v>28048.0600000001</v>
      </c>
      <c r="H36" s="2">
        <v>81692.28</v>
      </c>
      <c r="I36" s="81">
        <f t="shared" si="4"/>
        <v>44986.799999999996</v>
      </c>
      <c r="J36" s="81">
        <f t="shared" si="5"/>
        <v>50283.479999999996</v>
      </c>
      <c r="K36" s="81">
        <v>26413.459999999897</v>
      </c>
      <c r="L36" s="214"/>
    </row>
    <row r="37" spans="1:12" x14ac:dyDescent="0.25">
      <c r="A37" s="54" t="s">
        <v>129</v>
      </c>
      <c r="B37" s="55">
        <v>296</v>
      </c>
      <c r="C37" s="2">
        <v>26968.04</v>
      </c>
      <c r="D37" s="93">
        <v>254</v>
      </c>
      <c r="E37" s="94">
        <v>22461.919999999998</v>
      </c>
      <c r="F37" s="210">
        <v>245</v>
      </c>
      <c r="G37" s="94">
        <v>21438.76000000002</v>
      </c>
      <c r="H37" s="2">
        <v>69386.759999999995</v>
      </c>
      <c r="I37" s="81">
        <f t="shared" si="4"/>
        <v>42418.719999999994</v>
      </c>
      <c r="J37" s="81">
        <f t="shared" si="5"/>
        <v>46924.84</v>
      </c>
      <c r="K37" s="81">
        <v>24819.079999999976</v>
      </c>
      <c r="L37" s="214"/>
    </row>
    <row r="38" spans="1:12" x14ac:dyDescent="0.25">
      <c r="A38" s="54" t="s">
        <v>215</v>
      </c>
      <c r="B38" s="55">
        <v>420</v>
      </c>
      <c r="C38" s="2">
        <v>40219.65</v>
      </c>
      <c r="D38" s="93">
        <v>314</v>
      </c>
      <c r="E38" s="94">
        <v>29701.279999999999</v>
      </c>
      <c r="F38" s="210">
        <v>204</v>
      </c>
      <c r="G38" s="94">
        <v>19603.860000000004</v>
      </c>
      <c r="H38" s="2">
        <v>68085.81</v>
      </c>
      <c r="I38" s="81">
        <f t="shared" si="4"/>
        <v>27866.159999999996</v>
      </c>
      <c r="J38" s="81">
        <f t="shared" si="5"/>
        <v>38384.53</v>
      </c>
      <c r="K38" s="81">
        <v>25786.679999999997</v>
      </c>
      <c r="L38" s="214"/>
    </row>
    <row r="39" spans="1:12" x14ac:dyDescent="0.25">
      <c r="A39" s="54" t="s">
        <v>427</v>
      </c>
      <c r="B39" s="55">
        <v>330</v>
      </c>
      <c r="C39" s="2">
        <v>29668.3</v>
      </c>
      <c r="D39" s="93">
        <v>318</v>
      </c>
      <c r="E39" s="94">
        <v>29515.18</v>
      </c>
      <c r="F39" s="210">
        <v>194</v>
      </c>
      <c r="G39" s="94">
        <v>18727.530000000024</v>
      </c>
      <c r="H39" s="2">
        <v>60609.83</v>
      </c>
      <c r="I39" s="81">
        <f t="shared" si="4"/>
        <v>30941.530000000002</v>
      </c>
      <c r="J39" s="81">
        <f t="shared" si="5"/>
        <v>31094.65</v>
      </c>
      <c r="K39" s="81">
        <v>21679.023333333313</v>
      </c>
      <c r="L39" s="214"/>
    </row>
    <row r="40" spans="1:12" x14ac:dyDescent="0.25">
      <c r="A40" s="54" t="s">
        <v>184</v>
      </c>
      <c r="B40" s="55">
        <v>250</v>
      </c>
      <c r="C40" s="2">
        <v>23206.04</v>
      </c>
      <c r="D40" s="93">
        <v>214</v>
      </c>
      <c r="E40" s="94">
        <v>19676.599999999999</v>
      </c>
      <c r="F40" s="210">
        <v>200</v>
      </c>
      <c r="G40" s="94">
        <v>16836.279999999973</v>
      </c>
      <c r="H40" s="2">
        <v>61518.710000000006</v>
      </c>
      <c r="I40" s="81">
        <f t="shared" si="4"/>
        <v>38312.670000000006</v>
      </c>
      <c r="J40" s="81">
        <f t="shared" si="5"/>
        <v>41842.110000000008</v>
      </c>
      <c r="K40" s="81">
        <v>24176.193333333362</v>
      </c>
      <c r="L40" s="214"/>
    </row>
    <row r="41" spans="1:12" x14ac:dyDescent="0.25">
      <c r="A41" s="54" t="s">
        <v>49</v>
      </c>
      <c r="B41" s="55">
        <v>218</v>
      </c>
      <c r="C41" s="2">
        <v>20211.96</v>
      </c>
      <c r="D41" s="93">
        <v>172</v>
      </c>
      <c r="E41" s="94">
        <v>14694.38</v>
      </c>
      <c r="F41" s="210">
        <v>163</v>
      </c>
      <c r="G41" s="94">
        <v>14169.759999999987</v>
      </c>
      <c r="H41" s="2">
        <v>35856.21</v>
      </c>
      <c r="I41" s="81">
        <f t="shared" si="4"/>
        <v>15644.25</v>
      </c>
      <c r="J41" s="81">
        <f t="shared" si="5"/>
        <v>21161.83</v>
      </c>
      <c r="K41" s="81">
        <v>9734.3800000000119</v>
      </c>
      <c r="L41" s="214"/>
    </row>
    <row r="42" spans="1:12" x14ac:dyDescent="0.25">
      <c r="A42" s="54" t="s">
        <v>164</v>
      </c>
      <c r="B42" s="55">
        <v>182</v>
      </c>
      <c r="C42" s="2">
        <v>15972.4</v>
      </c>
      <c r="D42" s="93">
        <v>124</v>
      </c>
      <c r="E42" s="94">
        <v>11752.3</v>
      </c>
      <c r="F42" s="210">
        <v>146</v>
      </c>
      <c r="G42" s="94">
        <v>13389.419999999991</v>
      </c>
      <c r="H42" s="2">
        <v>36916.570000000007</v>
      </c>
      <c r="I42" s="81">
        <f t="shared" si="4"/>
        <v>20944.170000000006</v>
      </c>
      <c r="J42" s="81">
        <f t="shared" si="5"/>
        <v>25164.270000000008</v>
      </c>
      <c r="K42" s="81">
        <v>11221.626666666682</v>
      </c>
      <c r="L42" s="214"/>
    </row>
    <row r="43" spans="1:12" x14ac:dyDescent="0.25">
      <c r="A43" s="54" t="s">
        <v>280</v>
      </c>
      <c r="B43" s="55">
        <v>184</v>
      </c>
      <c r="C43" s="2">
        <v>17713.919999999998</v>
      </c>
      <c r="D43" s="93">
        <v>176</v>
      </c>
      <c r="E43" s="94">
        <v>16530.62</v>
      </c>
      <c r="F43" s="210">
        <v>132</v>
      </c>
      <c r="G43" s="94">
        <v>13317.95999999999</v>
      </c>
      <c r="H43" s="2">
        <v>51619.040000000001</v>
      </c>
      <c r="I43" s="81">
        <f t="shared" si="4"/>
        <v>33905.120000000003</v>
      </c>
      <c r="J43" s="81">
        <f t="shared" si="5"/>
        <v>35088.42</v>
      </c>
      <c r="K43" s="81">
        <v>21094.733333333344</v>
      </c>
      <c r="L43" s="214"/>
    </row>
    <row r="44" spans="1:12" x14ac:dyDescent="0.25">
      <c r="A44" s="54" t="s">
        <v>323</v>
      </c>
      <c r="B44" s="55">
        <v>172</v>
      </c>
      <c r="C44" s="2">
        <v>16114.19</v>
      </c>
      <c r="D44" s="93">
        <v>134</v>
      </c>
      <c r="E44" s="94">
        <v>12332.4</v>
      </c>
      <c r="F44" s="210">
        <v>142</v>
      </c>
      <c r="G44" s="94">
        <v>12906.949999999999</v>
      </c>
      <c r="H44" s="2">
        <v>29592.07</v>
      </c>
      <c r="I44" s="81">
        <f t="shared" si="4"/>
        <v>13477.88</v>
      </c>
      <c r="J44" s="81">
        <f t="shared" si="5"/>
        <v>17259.669999999998</v>
      </c>
      <c r="K44" s="81">
        <v>6821.0966666666664</v>
      </c>
      <c r="L44" s="214"/>
    </row>
    <row r="45" spans="1:12" x14ac:dyDescent="0.25">
      <c r="A45" s="54" t="s">
        <v>222</v>
      </c>
      <c r="B45" s="55">
        <v>224</v>
      </c>
      <c r="C45" s="2">
        <v>17076.5</v>
      </c>
      <c r="D45" s="93">
        <v>160</v>
      </c>
      <c r="E45" s="94">
        <v>12753.62</v>
      </c>
      <c r="F45" s="210">
        <v>162</v>
      </c>
      <c r="G45" s="94">
        <v>12549.459999999981</v>
      </c>
      <c r="H45" s="2">
        <v>31392.010000000002</v>
      </c>
      <c r="I45" s="81">
        <f t="shared" si="4"/>
        <v>14315.510000000002</v>
      </c>
      <c r="J45" s="81">
        <f t="shared" si="5"/>
        <v>18638.39</v>
      </c>
      <c r="K45" s="81">
        <v>8378.5466666666871</v>
      </c>
      <c r="L45" s="214"/>
    </row>
    <row r="46" spans="1:12" x14ac:dyDescent="0.25">
      <c r="A46" s="54" t="s">
        <v>251</v>
      </c>
      <c r="B46" s="55">
        <v>258</v>
      </c>
      <c r="C46" s="2">
        <v>23721.7</v>
      </c>
      <c r="D46" s="93">
        <v>148</v>
      </c>
      <c r="E46" s="94">
        <v>14096.62</v>
      </c>
      <c r="F46" s="210">
        <v>111</v>
      </c>
      <c r="G46" s="94">
        <v>10100.379999999985</v>
      </c>
      <c r="H46" s="2">
        <v>19745.87</v>
      </c>
      <c r="I46" s="81">
        <f t="shared" si="4"/>
        <v>-3975.8300000000017</v>
      </c>
      <c r="J46" s="81">
        <f t="shared" si="5"/>
        <v>5649.2499999999982</v>
      </c>
      <c r="K46" s="81">
        <v>3063.5333333333474</v>
      </c>
      <c r="L46" s="214"/>
    </row>
    <row r="47" spans="1:12" x14ac:dyDescent="0.25">
      <c r="A47" s="54" t="s">
        <v>226</v>
      </c>
      <c r="B47" s="55">
        <v>153</v>
      </c>
      <c r="C47" s="2">
        <v>11369.1</v>
      </c>
      <c r="D47" s="93">
        <v>126</v>
      </c>
      <c r="E47" s="94">
        <v>9258.5400000000009</v>
      </c>
      <c r="F47" s="210">
        <v>118</v>
      </c>
      <c r="G47" s="94">
        <v>10085.559999999987</v>
      </c>
      <c r="H47" s="2">
        <v>32425.63</v>
      </c>
      <c r="I47" s="81">
        <f t="shared" si="4"/>
        <v>21056.53</v>
      </c>
      <c r="J47" s="81">
        <f t="shared" si="5"/>
        <v>23167.09</v>
      </c>
      <c r="K47" s="81">
        <v>11531.526666666679</v>
      </c>
      <c r="L47" s="214"/>
    </row>
    <row r="48" spans="1:12" x14ac:dyDescent="0.25">
      <c r="A48" s="54" t="s">
        <v>62</v>
      </c>
      <c r="B48" s="55">
        <v>134</v>
      </c>
      <c r="C48" s="2">
        <v>13329.83</v>
      </c>
      <c r="D48" s="93">
        <v>98</v>
      </c>
      <c r="E48" s="94">
        <v>9065.14</v>
      </c>
      <c r="F48" s="210">
        <v>110</v>
      </c>
      <c r="G48" s="94">
        <v>9331.7399999999889</v>
      </c>
      <c r="H48" s="2">
        <v>21216.11</v>
      </c>
      <c r="I48" s="81">
        <f t="shared" si="4"/>
        <v>7886.2800000000007</v>
      </c>
      <c r="J48" s="81">
        <f t="shared" si="5"/>
        <v>12150.970000000001</v>
      </c>
      <c r="K48" s="81">
        <v>4812.3333333333449</v>
      </c>
      <c r="L48" s="214"/>
    </row>
    <row r="49" spans="1:12" x14ac:dyDescent="0.25">
      <c r="A49" s="54" t="s">
        <v>21</v>
      </c>
      <c r="B49" s="55">
        <v>126</v>
      </c>
      <c r="C49" s="2">
        <v>11081.94</v>
      </c>
      <c r="D49" s="93">
        <v>124</v>
      </c>
      <c r="E49" s="94">
        <v>11576.94</v>
      </c>
      <c r="F49" s="210">
        <v>100</v>
      </c>
      <c r="G49" s="94">
        <v>8427.9999999999891</v>
      </c>
      <c r="H49" s="2">
        <v>21162.65</v>
      </c>
      <c r="I49" s="81">
        <f t="shared" si="4"/>
        <v>10080.710000000001</v>
      </c>
      <c r="J49" s="81">
        <f t="shared" si="5"/>
        <v>9585.7100000000009</v>
      </c>
      <c r="K49" s="81">
        <v>5680.4333333333452</v>
      </c>
      <c r="L49" s="214"/>
    </row>
    <row r="50" spans="1:12" x14ac:dyDescent="0.25">
      <c r="A50" s="54" t="s">
        <v>214</v>
      </c>
      <c r="B50" s="55">
        <v>98</v>
      </c>
      <c r="C50" s="2">
        <v>7221.15</v>
      </c>
      <c r="D50" s="93">
        <v>68</v>
      </c>
      <c r="E50" s="94">
        <v>4889.07</v>
      </c>
      <c r="F50" s="210">
        <v>54</v>
      </c>
      <c r="G50" s="94">
        <v>3426.2599999999984</v>
      </c>
      <c r="H50" s="2">
        <v>21242.84</v>
      </c>
      <c r="I50" s="81">
        <f t="shared" si="4"/>
        <v>14021.69</v>
      </c>
      <c r="J50" s="81">
        <f t="shared" si="5"/>
        <v>16353.77</v>
      </c>
      <c r="K50" s="81">
        <v>10735.633333333335</v>
      </c>
      <c r="L50" s="214"/>
    </row>
    <row r="51" spans="1:12" x14ac:dyDescent="0.25">
      <c r="A51" s="54" t="s">
        <v>370</v>
      </c>
      <c r="B51" s="55">
        <v>78</v>
      </c>
      <c r="C51" s="2">
        <v>6483.36</v>
      </c>
      <c r="D51" s="93">
        <v>20</v>
      </c>
      <c r="E51" s="94">
        <v>1357.34</v>
      </c>
      <c r="F51" s="210">
        <v>38</v>
      </c>
      <c r="G51" s="94">
        <v>3421.1999999999985</v>
      </c>
      <c r="H51" s="2">
        <v>19772.599999999999</v>
      </c>
      <c r="I51" s="81">
        <f t="shared" si="4"/>
        <v>13289.239999999998</v>
      </c>
      <c r="J51" s="81">
        <f t="shared" si="5"/>
        <v>18415.259999999998</v>
      </c>
      <c r="K51" s="81">
        <v>9760.5333333333328</v>
      </c>
      <c r="L51" s="214"/>
    </row>
    <row r="52" spans="1:12" x14ac:dyDescent="0.25">
      <c r="A52" s="54" t="s">
        <v>390</v>
      </c>
      <c r="B52" s="55">
        <v>102</v>
      </c>
      <c r="C52" s="2">
        <v>8860.9599999999991</v>
      </c>
      <c r="D52" s="93">
        <v>42</v>
      </c>
      <c r="E52" s="94">
        <v>4127.38</v>
      </c>
      <c r="F52" s="210">
        <v>29</v>
      </c>
      <c r="G52" s="94">
        <v>2838.0199999999995</v>
      </c>
      <c r="H52" s="2">
        <v>18765.7</v>
      </c>
      <c r="I52" s="81">
        <f t="shared" si="4"/>
        <v>9904.7400000000016</v>
      </c>
      <c r="J52" s="81">
        <f t="shared" si="5"/>
        <v>14638.32</v>
      </c>
      <c r="K52" s="81">
        <v>9672.4466666666667</v>
      </c>
      <c r="L52" s="214"/>
    </row>
    <row r="53" spans="1:12" x14ac:dyDescent="0.25">
      <c r="A53" s="54" t="s">
        <v>100</v>
      </c>
      <c r="B53" s="55">
        <v>8</v>
      </c>
      <c r="C53" s="2">
        <v>484.24</v>
      </c>
      <c r="D53" s="93">
        <v>16</v>
      </c>
      <c r="E53" s="94">
        <v>1510.56</v>
      </c>
      <c r="F53" s="210">
        <v>22</v>
      </c>
      <c r="G53" s="94">
        <v>1608.48</v>
      </c>
      <c r="H53" s="2">
        <v>0</v>
      </c>
      <c r="I53" s="81">
        <f t="shared" si="4"/>
        <v>-484.24</v>
      </c>
      <c r="J53" s="81">
        <f t="shared" si="5"/>
        <v>-1510.56</v>
      </c>
      <c r="K53" s="81">
        <v>-1608.48</v>
      </c>
      <c r="L53" s="214"/>
    </row>
    <row r="54" spans="1:12" x14ac:dyDescent="0.25">
      <c r="A54" s="54" t="s">
        <v>47</v>
      </c>
      <c r="B54" s="55">
        <v>4</v>
      </c>
      <c r="C54" s="2">
        <v>368.76</v>
      </c>
      <c r="D54" s="93">
        <v>6</v>
      </c>
      <c r="E54" s="94">
        <v>495.82</v>
      </c>
      <c r="F54" s="210">
        <v>4</v>
      </c>
      <c r="G54" s="94">
        <v>340.88</v>
      </c>
      <c r="H54" s="2">
        <v>0</v>
      </c>
      <c r="I54" s="81">
        <f t="shared" si="4"/>
        <v>-368.76</v>
      </c>
      <c r="J54" s="81">
        <f t="shared" si="5"/>
        <v>-495.82</v>
      </c>
      <c r="K54" s="81">
        <v>-340.88</v>
      </c>
      <c r="L54" s="214"/>
    </row>
    <row r="55" spans="1:12" x14ac:dyDescent="0.25">
      <c r="A55" s="54" t="s">
        <v>180</v>
      </c>
      <c r="B55" s="55">
        <v>8</v>
      </c>
      <c r="C55" s="2">
        <v>858.96</v>
      </c>
      <c r="D55" s="93">
        <v>8</v>
      </c>
      <c r="E55" s="94">
        <v>908.4</v>
      </c>
      <c r="F55" s="210">
        <v>2</v>
      </c>
      <c r="G55" s="94">
        <v>243.76000000000002</v>
      </c>
      <c r="H55" s="2">
        <v>0</v>
      </c>
      <c r="I55" s="81">
        <f t="shared" si="4"/>
        <v>-858.96</v>
      </c>
      <c r="J55" s="81">
        <f t="shared" si="5"/>
        <v>-908.4</v>
      </c>
      <c r="K55" s="81">
        <v>-243.76000000000002</v>
      </c>
      <c r="L55" s="214"/>
    </row>
    <row r="56" spans="1:12" x14ac:dyDescent="0.25">
      <c r="A56" s="54" t="s">
        <v>285</v>
      </c>
      <c r="B56" s="93">
        <v>0</v>
      </c>
      <c r="C56" s="94">
        <v>0</v>
      </c>
      <c r="D56" s="93">
        <v>0</v>
      </c>
      <c r="E56" s="94">
        <v>0</v>
      </c>
      <c r="F56" s="229">
        <v>2</v>
      </c>
      <c r="G56" s="2">
        <v>243.76000000000002</v>
      </c>
      <c r="H56" s="2">
        <v>0</v>
      </c>
      <c r="I56" s="2">
        <v>0</v>
      </c>
      <c r="J56" s="2">
        <v>0</v>
      </c>
      <c r="K56" s="81">
        <v>-243.76000000000002</v>
      </c>
      <c r="L56" s="214"/>
    </row>
    <row r="57" spans="1:12" x14ac:dyDescent="0.25">
      <c r="A57" s="54" t="s">
        <v>166</v>
      </c>
      <c r="B57" s="55">
        <v>0</v>
      </c>
      <c r="C57" s="2">
        <v>0</v>
      </c>
      <c r="D57" s="93">
        <v>2</v>
      </c>
      <c r="E57" s="94">
        <v>243.76</v>
      </c>
      <c r="F57" s="210">
        <v>2</v>
      </c>
      <c r="G57" s="94">
        <v>155.78</v>
      </c>
      <c r="H57" s="2">
        <v>0</v>
      </c>
      <c r="I57" s="81">
        <f t="shared" ref="I57:I64" si="6">H57-C57</f>
        <v>0</v>
      </c>
      <c r="J57" s="81">
        <f t="shared" ref="J57:J64" si="7">H57-E57</f>
        <v>-243.76</v>
      </c>
      <c r="K57" s="81">
        <v>-155.78</v>
      </c>
      <c r="L57" s="214"/>
    </row>
    <row r="58" spans="1:12" x14ac:dyDescent="0.25">
      <c r="A58" s="54" t="s">
        <v>170</v>
      </c>
      <c r="B58" s="55">
        <v>128</v>
      </c>
      <c r="C58" s="2">
        <v>11238.12</v>
      </c>
      <c r="D58" s="93">
        <v>72</v>
      </c>
      <c r="E58" s="94">
        <v>6225.22</v>
      </c>
      <c r="F58" s="210">
        <v>2</v>
      </c>
      <c r="G58" s="94">
        <v>76.400000000000006</v>
      </c>
      <c r="H58" s="2">
        <v>23203.17</v>
      </c>
      <c r="I58" s="81">
        <f t="shared" si="6"/>
        <v>11965.049999999997</v>
      </c>
      <c r="J58" s="81">
        <f t="shared" si="7"/>
        <v>16977.949999999997</v>
      </c>
      <c r="K58" s="81">
        <v>15392.38</v>
      </c>
      <c r="L58" s="214"/>
    </row>
    <row r="59" spans="1:12" x14ac:dyDescent="0.25">
      <c r="A59" s="90">
        <v>130195</v>
      </c>
      <c r="B59" s="55">
        <v>2</v>
      </c>
      <c r="C59" s="2">
        <v>185.72</v>
      </c>
      <c r="D59" s="93">
        <v>0</v>
      </c>
      <c r="E59" s="94">
        <v>0</v>
      </c>
      <c r="F59" s="210">
        <v>0</v>
      </c>
      <c r="G59" s="94">
        <v>0</v>
      </c>
      <c r="H59" s="2">
        <v>0</v>
      </c>
      <c r="I59" s="81">
        <f t="shared" si="6"/>
        <v>-185.72</v>
      </c>
      <c r="J59" s="81">
        <f t="shared" si="7"/>
        <v>0</v>
      </c>
      <c r="K59" s="81">
        <v>0</v>
      </c>
      <c r="L59" s="214"/>
    </row>
    <row r="60" spans="1:12" x14ac:dyDescent="0.25">
      <c r="A60" s="54" t="s">
        <v>237</v>
      </c>
      <c r="B60" s="55">
        <v>0</v>
      </c>
      <c r="C60" s="2">
        <v>0</v>
      </c>
      <c r="D60" s="93">
        <v>2</v>
      </c>
      <c r="E60" s="94">
        <v>243.76</v>
      </c>
      <c r="F60" s="210">
        <v>0</v>
      </c>
      <c r="G60" s="94">
        <v>0</v>
      </c>
      <c r="H60" s="2">
        <v>0</v>
      </c>
      <c r="I60" s="81">
        <f t="shared" si="6"/>
        <v>0</v>
      </c>
      <c r="J60" s="81">
        <f t="shared" si="7"/>
        <v>-243.76</v>
      </c>
      <c r="K60" s="81">
        <v>0</v>
      </c>
      <c r="L60" s="214"/>
    </row>
    <row r="61" spans="1:12" x14ac:dyDescent="0.25">
      <c r="A61" s="54" t="s">
        <v>282</v>
      </c>
      <c r="B61" s="55">
        <v>26</v>
      </c>
      <c r="C61" s="2">
        <v>1984.06</v>
      </c>
      <c r="D61" s="93">
        <v>0</v>
      </c>
      <c r="E61" s="94">
        <v>0</v>
      </c>
      <c r="F61" s="210">
        <v>0</v>
      </c>
      <c r="G61" s="94">
        <v>0</v>
      </c>
      <c r="H61" s="2">
        <v>0</v>
      </c>
      <c r="I61" s="81">
        <f t="shared" si="6"/>
        <v>-1984.06</v>
      </c>
      <c r="J61" s="81">
        <f t="shared" si="7"/>
        <v>0</v>
      </c>
      <c r="K61" s="81">
        <v>0</v>
      </c>
      <c r="L61" s="214"/>
    </row>
    <row r="62" spans="1:12" x14ac:dyDescent="0.25">
      <c r="A62" s="54" t="s">
        <v>373</v>
      </c>
      <c r="B62" s="55">
        <v>6</v>
      </c>
      <c r="C62" s="2">
        <v>149.19999999999999</v>
      </c>
      <c r="D62" s="93">
        <v>4</v>
      </c>
      <c r="E62" s="94">
        <v>112.8</v>
      </c>
      <c r="F62" s="210">
        <v>0</v>
      </c>
      <c r="G62" s="94">
        <v>0</v>
      </c>
      <c r="H62" s="2">
        <v>0</v>
      </c>
      <c r="I62" s="81">
        <f t="shared" si="6"/>
        <v>-149.19999999999999</v>
      </c>
      <c r="J62" s="81">
        <f t="shared" si="7"/>
        <v>-112.8</v>
      </c>
      <c r="K62" s="81">
        <v>0</v>
      </c>
      <c r="L62" s="214"/>
    </row>
    <row r="63" spans="1:12" x14ac:dyDescent="0.25">
      <c r="A63" s="54" t="s">
        <v>433</v>
      </c>
      <c r="B63" s="55">
        <v>0</v>
      </c>
      <c r="C63" s="2">
        <v>0</v>
      </c>
      <c r="D63" s="93">
        <v>2</v>
      </c>
      <c r="E63" s="94">
        <v>265.10000000000002</v>
      </c>
      <c r="F63" s="210">
        <v>0</v>
      </c>
      <c r="G63" s="94">
        <v>0</v>
      </c>
      <c r="H63" s="2">
        <v>0</v>
      </c>
      <c r="I63" s="81">
        <f t="shared" si="6"/>
        <v>0</v>
      </c>
      <c r="J63" s="81">
        <f t="shared" si="7"/>
        <v>-265.10000000000002</v>
      </c>
      <c r="K63" s="81">
        <v>0</v>
      </c>
      <c r="L63" s="214"/>
    </row>
    <row r="64" spans="1:12" x14ac:dyDescent="0.25">
      <c r="A64" s="54" t="s">
        <v>446</v>
      </c>
      <c r="B64" s="55">
        <v>2</v>
      </c>
      <c r="C64" s="2">
        <v>283.76</v>
      </c>
      <c r="D64" s="93">
        <v>0</v>
      </c>
      <c r="E64" s="94">
        <v>0</v>
      </c>
      <c r="F64" s="210">
        <v>0</v>
      </c>
      <c r="G64" s="94">
        <v>0</v>
      </c>
      <c r="H64" s="2">
        <v>0</v>
      </c>
      <c r="I64" s="81">
        <f t="shared" si="6"/>
        <v>-283.76</v>
      </c>
      <c r="J64" s="81">
        <f t="shared" si="7"/>
        <v>0</v>
      </c>
      <c r="K64" s="81">
        <v>0</v>
      </c>
    </row>
    <row r="65" spans="1:12" x14ac:dyDescent="0.25">
      <c r="A65" s="163"/>
      <c r="B65" s="116"/>
      <c r="C65" s="116"/>
      <c r="E65" s="116"/>
      <c r="F65" s="116"/>
      <c r="G65" s="116"/>
      <c r="H65" s="116"/>
    </row>
    <row r="66" spans="1:12" x14ac:dyDescent="0.25">
      <c r="A66" s="197" t="s">
        <v>576</v>
      </c>
      <c r="B66" s="85">
        <f>SUBTOTAL(9,B32:B62)</f>
        <v>9598</v>
      </c>
      <c r="C66" s="62">
        <f>SUBTOTAL(9,C32:C62)</f>
        <v>858058.11999999988</v>
      </c>
      <c r="D66" s="85">
        <f>SUBTOTAL(9,D32:D63)</f>
        <v>8422</v>
      </c>
      <c r="E66" s="62">
        <f>SUBTOTAL(9,E32:E63)</f>
        <v>752083.06</v>
      </c>
      <c r="F66" s="85">
        <f>SUBTOTAL(9,F32:F64)</f>
        <v>8130</v>
      </c>
      <c r="G66" s="62">
        <f>SUBTOTAL(9,G32:G64)</f>
        <v>726048.2199999881</v>
      </c>
      <c r="H66" s="62">
        <f>SUBTOTAL(9,H32:H64)</f>
        <v>1628793.3200000003</v>
      </c>
      <c r="I66" s="62">
        <f t="shared" ref="I66:K66" si="8">SUBTOTAL(9,I32:I64)</f>
        <v>770451.44000000018</v>
      </c>
      <c r="J66" s="62">
        <f t="shared" si="8"/>
        <v>876710.25999999989</v>
      </c>
      <c r="K66" s="62">
        <f t="shared" si="8"/>
        <v>359813.99333334528</v>
      </c>
      <c r="L66" s="203"/>
    </row>
    <row r="67" spans="1:12" x14ac:dyDescent="0.25">
      <c r="A67" s="163"/>
    </row>
    <row r="68" spans="1:12" x14ac:dyDescent="0.25">
      <c r="A68" s="163"/>
      <c r="B68" s="154"/>
      <c r="C68" s="160"/>
      <c r="D68" s="160"/>
      <c r="E68" s="266" t="s">
        <v>662</v>
      </c>
      <c r="F68" s="266"/>
      <c r="G68" s="160">
        <f>SUM(G32:G52)</f>
        <v>723379.15999998804</v>
      </c>
      <c r="H68" s="160">
        <f>G68/G66*100</f>
        <v>99.632385298045349</v>
      </c>
    </row>
    <row r="69" spans="1:12" x14ac:dyDescent="0.25">
      <c r="A69" s="163"/>
      <c r="B69" s="157"/>
      <c r="C69" s="161"/>
      <c r="D69" s="161"/>
      <c r="E69" s="265" t="s">
        <v>663</v>
      </c>
      <c r="F69" s="265"/>
      <c r="G69" s="161">
        <f>G66-G68</f>
        <v>2669.0600000000559</v>
      </c>
      <c r="H69" s="161">
        <f>100-H68</f>
        <v>0.36761470195465051</v>
      </c>
    </row>
    <row r="70" spans="1:12" x14ac:dyDescent="0.25">
      <c r="A70" s="163"/>
    </row>
    <row r="71" spans="1:12" ht="17.25" x14ac:dyDescent="0.25">
      <c r="A71" s="247" t="s">
        <v>747</v>
      </c>
      <c r="B71" s="247"/>
      <c r="C71" s="247"/>
      <c r="D71" s="247"/>
      <c r="E71" s="247"/>
      <c r="F71" s="247"/>
      <c r="G71" s="247"/>
      <c r="H71" s="247"/>
      <c r="I71" s="247"/>
      <c r="J71" s="247"/>
      <c r="K71" s="247"/>
    </row>
    <row r="72" spans="1:12" ht="17.25" x14ac:dyDescent="0.25">
      <c r="A72" s="192"/>
      <c r="B72" s="192"/>
      <c r="C72" s="192"/>
      <c r="D72" s="192"/>
      <c r="E72" s="192"/>
      <c r="F72" s="192"/>
      <c r="G72" s="192"/>
      <c r="H72" s="192"/>
      <c r="I72" s="192"/>
      <c r="J72" s="192"/>
      <c r="K72" s="192"/>
    </row>
    <row r="73" spans="1:12" x14ac:dyDescent="0.25">
      <c r="A73" t="s">
        <v>523</v>
      </c>
    </row>
    <row r="74" spans="1:12" x14ac:dyDescent="0.25">
      <c r="A74" t="s">
        <v>524</v>
      </c>
    </row>
    <row r="75" spans="1:12" x14ac:dyDescent="0.25">
      <c r="A75" t="s">
        <v>632</v>
      </c>
    </row>
    <row r="76" spans="1:12" x14ac:dyDescent="0.25">
      <c r="A76" t="s">
        <v>525</v>
      </c>
    </row>
    <row r="77" spans="1:12" x14ac:dyDescent="0.25">
      <c r="A77" t="s">
        <v>526</v>
      </c>
    </row>
    <row r="78" spans="1:12" x14ac:dyDescent="0.25">
      <c r="A78" t="s">
        <v>527</v>
      </c>
    </row>
    <row r="79" spans="1:12" x14ac:dyDescent="0.25">
      <c r="A79" t="s">
        <v>528</v>
      </c>
    </row>
    <row r="80" spans="1:12" x14ac:dyDescent="0.25">
      <c r="A80" t="s">
        <v>529</v>
      </c>
    </row>
    <row r="81" spans="1:1" x14ac:dyDescent="0.25">
      <c r="A81" t="s">
        <v>530</v>
      </c>
    </row>
    <row r="82" spans="1:1" x14ac:dyDescent="0.25">
      <c r="A82" t="s">
        <v>531</v>
      </c>
    </row>
    <row r="83" spans="1:1" x14ac:dyDescent="0.25">
      <c r="A83" t="s">
        <v>532</v>
      </c>
    </row>
    <row r="84" spans="1:1" x14ac:dyDescent="0.25">
      <c r="A84" t="s">
        <v>533</v>
      </c>
    </row>
    <row r="85" spans="1:1" x14ac:dyDescent="0.25">
      <c r="A85" t="s">
        <v>534</v>
      </c>
    </row>
    <row r="86" spans="1:1" x14ac:dyDescent="0.25">
      <c r="A86" t="s">
        <v>535</v>
      </c>
    </row>
    <row r="87" spans="1:1" x14ac:dyDescent="0.25">
      <c r="A87" t="s">
        <v>536</v>
      </c>
    </row>
    <row r="88" spans="1:1" x14ac:dyDescent="0.25">
      <c r="A88" t="s">
        <v>537</v>
      </c>
    </row>
    <row r="89" spans="1:1" x14ac:dyDescent="0.25">
      <c r="A89" t="s">
        <v>538</v>
      </c>
    </row>
    <row r="90" spans="1:1" x14ac:dyDescent="0.25">
      <c r="A90" t="s">
        <v>539</v>
      </c>
    </row>
    <row r="91" spans="1:1" x14ac:dyDescent="0.25">
      <c r="A91" t="s">
        <v>540</v>
      </c>
    </row>
    <row r="92" spans="1:1" x14ac:dyDescent="0.25">
      <c r="A92" t="s">
        <v>541</v>
      </c>
    </row>
    <row r="93" spans="1:1" x14ac:dyDescent="0.25">
      <c r="A93" t="s">
        <v>542</v>
      </c>
    </row>
    <row r="94" spans="1:1" x14ac:dyDescent="0.25">
      <c r="A94" t="s">
        <v>543</v>
      </c>
    </row>
    <row r="95" spans="1:1" x14ac:dyDescent="0.25">
      <c r="A95" t="s">
        <v>544</v>
      </c>
    </row>
    <row r="96" spans="1:1" x14ac:dyDescent="0.25">
      <c r="A96" s="116" t="s">
        <v>545</v>
      </c>
    </row>
    <row r="97" spans="1:1" x14ac:dyDescent="0.25">
      <c r="A97" s="116" t="s">
        <v>546</v>
      </c>
    </row>
    <row r="98" spans="1:1" x14ac:dyDescent="0.25">
      <c r="A98" s="116" t="s">
        <v>547</v>
      </c>
    </row>
    <row r="99" spans="1:1" x14ac:dyDescent="0.25">
      <c r="A99" s="116" t="s">
        <v>548</v>
      </c>
    </row>
    <row r="100" spans="1:1" x14ac:dyDescent="0.25">
      <c r="A100" s="116" t="s">
        <v>549</v>
      </c>
    </row>
    <row r="101" spans="1:1" x14ac:dyDescent="0.25">
      <c r="A101" s="116" t="s">
        <v>550</v>
      </c>
    </row>
    <row r="102" spans="1:1" x14ac:dyDescent="0.25">
      <c r="A102" s="116" t="s">
        <v>551</v>
      </c>
    </row>
    <row r="103" spans="1:1" x14ac:dyDescent="0.25">
      <c r="A103" s="116" t="s">
        <v>640</v>
      </c>
    </row>
    <row r="104" spans="1:1" x14ac:dyDescent="0.25">
      <c r="A104" s="116" t="s">
        <v>552</v>
      </c>
    </row>
    <row r="105" spans="1:1" x14ac:dyDescent="0.25">
      <c r="A105" t="s">
        <v>553</v>
      </c>
    </row>
    <row r="106" spans="1:1" x14ac:dyDescent="0.25">
      <c r="A106" t="s">
        <v>554</v>
      </c>
    </row>
    <row r="107" spans="1:1" x14ac:dyDescent="0.25">
      <c r="A107" t="s">
        <v>555</v>
      </c>
    </row>
    <row r="108" spans="1:1" x14ac:dyDescent="0.25">
      <c r="A108" t="s">
        <v>556</v>
      </c>
    </row>
    <row r="109" spans="1:1" x14ac:dyDescent="0.25">
      <c r="A109" t="s">
        <v>557</v>
      </c>
    </row>
    <row r="110" spans="1:1" x14ac:dyDescent="0.25">
      <c r="A110" t="s">
        <v>558</v>
      </c>
    </row>
    <row r="111" spans="1:1" x14ac:dyDescent="0.25">
      <c r="A111" t="s">
        <v>559</v>
      </c>
    </row>
    <row r="112" spans="1:1" x14ac:dyDescent="0.25">
      <c r="A112" t="s">
        <v>560</v>
      </c>
    </row>
    <row r="113" spans="1:1" x14ac:dyDescent="0.25">
      <c r="A113" t="s">
        <v>561</v>
      </c>
    </row>
    <row r="114" spans="1:1" x14ac:dyDescent="0.25">
      <c r="A114" t="s">
        <v>562</v>
      </c>
    </row>
    <row r="115" spans="1:1" x14ac:dyDescent="0.25">
      <c r="A115" t="s">
        <v>563</v>
      </c>
    </row>
    <row r="116" spans="1:1" x14ac:dyDescent="0.25">
      <c r="A116" t="s">
        <v>564</v>
      </c>
    </row>
    <row r="117" spans="1:1" x14ac:dyDescent="0.25">
      <c r="A117" t="s">
        <v>565</v>
      </c>
    </row>
    <row r="118" spans="1:1" x14ac:dyDescent="0.25">
      <c r="A118" t="s">
        <v>566</v>
      </c>
    </row>
    <row r="119" spans="1:1" x14ac:dyDescent="0.25">
      <c r="A119" t="s">
        <v>567</v>
      </c>
    </row>
    <row r="120" spans="1:1" x14ac:dyDescent="0.25">
      <c r="A120" t="s">
        <v>568</v>
      </c>
    </row>
    <row r="121" spans="1:1" x14ac:dyDescent="0.25">
      <c r="A121" t="s">
        <v>569</v>
      </c>
    </row>
    <row r="122" spans="1:1" x14ac:dyDescent="0.25">
      <c r="A122" t="s">
        <v>570</v>
      </c>
    </row>
    <row r="123" spans="1:1" x14ac:dyDescent="0.25">
      <c r="A123" t="s">
        <v>571</v>
      </c>
    </row>
    <row r="124" spans="1:1" x14ac:dyDescent="0.25">
      <c r="A124" t="s">
        <v>572</v>
      </c>
    </row>
    <row r="125" spans="1:1" x14ac:dyDescent="0.25">
      <c r="A125" t="s">
        <v>573</v>
      </c>
    </row>
    <row r="126" spans="1:1" x14ac:dyDescent="0.25">
      <c r="A126" t="s">
        <v>574</v>
      </c>
    </row>
    <row r="127" spans="1:1" x14ac:dyDescent="0.25">
      <c r="A127" t="s">
        <v>683</v>
      </c>
    </row>
    <row r="128" spans="1:1" x14ac:dyDescent="0.25">
      <c r="A128" t="s">
        <v>684</v>
      </c>
    </row>
    <row r="129" spans="1:1" x14ac:dyDescent="0.25">
      <c r="A129" t="s">
        <v>748</v>
      </c>
    </row>
    <row r="130" spans="1:1" x14ac:dyDescent="0.25">
      <c r="A130" t="s">
        <v>749</v>
      </c>
    </row>
    <row r="131" spans="1:1" x14ac:dyDescent="0.25">
      <c r="A131" t="s">
        <v>750</v>
      </c>
    </row>
    <row r="132" spans="1:1" x14ac:dyDescent="0.25">
      <c r="A132" t="s">
        <v>751</v>
      </c>
    </row>
    <row r="133" spans="1:1" x14ac:dyDescent="0.25">
      <c r="A133" t="s">
        <v>752</v>
      </c>
    </row>
    <row r="134" spans="1:1" x14ac:dyDescent="0.25">
      <c r="A134" t="s">
        <v>753</v>
      </c>
    </row>
    <row r="135" spans="1:1" x14ac:dyDescent="0.25">
      <c r="A135" t="s">
        <v>754</v>
      </c>
    </row>
    <row r="136" spans="1:1" x14ac:dyDescent="0.25">
      <c r="A136" t="s">
        <v>755</v>
      </c>
    </row>
  </sheetData>
  <autoFilter ref="A31:J63" xr:uid="{00000000-0009-0000-0000-00000A000000}">
    <sortState xmlns:xlrd2="http://schemas.microsoft.com/office/spreadsheetml/2017/richdata2" ref="A32:J66">
      <sortCondition ref="A26:A56"/>
    </sortState>
  </autoFilter>
  <sortState xmlns:xlrd2="http://schemas.microsoft.com/office/spreadsheetml/2017/richdata2" ref="A32:K64">
    <sortCondition descending="1" ref="G32:G64"/>
  </sortState>
  <mergeCells count="14">
    <mergeCell ref="E68:F68"/>
    <mergeCell ref="E69:F69"/>
    <mergeCell ref="A71:K71"/>
    <mergeCell ref="B30:C30"/>
    <mergeCell ref="D30:E30"/>
    <mergeCell ref="F30:G30"/>
    <mergeCell ref="L30:N30"/>
    <mergeCell ref="I30:K30"/>
    <mergeCell ref="A3:I3"/>
    <mergeCell ref="A4:I4"/>
    <mergeCell ref="B6:C6"/>
    <mergeCell ref="D6:E6"/>
    <mergeCell ref="F6:G6"/>
    <mergeCell ref="H6:J6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3:R116"/>
  <sheetViews>
    <sheetView workbookViewId="0">
      <selection activeCell="A85" sqref="A85:A116"/>
    </sheetView>
  </sheetViews>
  <sheetFormatPr defaultRowHeight="15" x14ac:dyDescent="0.25"/>
  <cols>
    <col min="1" max="1" width="62.28515625" customWidth="1"/>
    <col min="2" max="2" width="10" customWidth="1"/>
    <col min="3" max="3" width="13.5703125" customWidth="1"/>
    <col min="4" max="4" width="9.7109375" customWidth="1"/>
    <col min="5" max="7" width="14" customWidth="1"/>
    <col min="8" max="8" width="14.85546875" bestFit="1" customWidth="1"/>
    <col min="9" max="11" width="13.7109375" customWidth="1"/>
    <col min="12" max="13" width="10.28515625" customWidth="1"/>
    <col min="16" max="16" width="11.5703125" bestFit="1" customWidth="1"/>
    <col min="18" max="18" width="11.5703125" bestFit="1" customWidth="1"/>
  </cols>
  <sheetData>
    <row r="3" spans="1:14" ht="15.75" x14ac:dyDescent="0.25">
      <c r="A3" s="257" t="s">
        <v>687</v>
      </c>
      <c r="B3" s="257"/>
      <c r="C3" s="257"/>
      <c r="D3" s="257"/>
      <c r="E3" s="257"/>
      <c r="F3" s="257"/>
      <c r="G3" s="257"/>
      <c r="H3" s="257"/>
      <c r="I3" s="257"/>
    </row>
    <row r="4" spans="1:14" ht="15.75" x14ac:dyDescent="0.25">
      <c r="A4" s="257" t="s">
        <v>736</v>
      </c>
      <c r="B4" s="257"/>
      <c r="C4" s="257"/>
      <c r="D4" s="257"/>
      <c r="E4" s="257"/>
      <c r="F4" s="257"/>
      <c r="G4" s="257"/>
      <c r="H4" s="257"/>
      <c r="I4" s="257"/>
    </row>
    <row r="7" spans="1:14" x14ac:dyDescent="0.25">
      <c r="B7" s="258" t="s">
        <v>652</v>
      </c>
      <c r="C7" s="258"/>
      <c r="D7" s="259" t="s">
        <v>686</v>
      </c>
      <c r="E7" s="259"/>
      <c r="F7" s="255" t="s">
        <v>741</v>
      </c>
      <c r="G7" s="255"/>
      <c r="H7" s="256" t="s">
        <v>653</v>
      </c>
      <c r="I7" s="256"/>
      <c r="J7" s="256"/>
    </row>
    <row r="8" spans="1:14" x14ac:dyDescent="0.25">
      <c r="A8" s="100" t="s">
        <v>658</v>
      </c>
      <c r="B8" s="101" t="s">
        <v>650</v>
      </c>
      <c r="C8" s="101" t="s">
        <v>651</v>
      </c>
      <c r="D8" s="101" t="s">
        <v>650</v>
      </c>
      <c r="E8" s="101" t="s">
        <v>651</v>
      </c>
      <c r="F8" s="193" t="s">
        <v>650</v>
      </c>
      <c r="G8" s="193" t="s">
        <v>651</v>
      </c>
      <c r="H8" s="102">
        <v>2019</v>
      </c>
      <c r="I8" s="100">
        <v>2020</v>
      </c>
      <c r="J8" s="100">
        <v>2021</v>
      </c>
      <c r="L8" s="187"/>
      <c r="M8" s="187"/>
      <c r="N8" s="187"/>
    </row>
    <row r="9" spans="1:14" x14ac:dyDescent="0.25">
      <c r="A9" s="103" t="s">
        <v>621</v>
      </c>
      <c r="B9" s="104">
        <v>1221</v>
      </c>
      <c r="C9" s="105">
        <v>275970.42</v>
      </c>
      <c r="D9" s="93">
        <v>1113</v>
      </c>
      <c r="E9" s="94">
        <v>251560.26</v>
      </c>
      <c r="F9" s="210">
        <v>897</v>
      </c>
      <c r="G9" s="94">
        <v>202739.93999999744</v>
      </c>
      <c r="H9" s="95">
        <f t="shared" ref="H9:H17" si="0">C9/$C$18*100</f>
        <v>47.180016560593138</v>
      </c>
      <c r="I9" s="95">
        <f t="shared" ref="I9:I18" si="1">E9/$E$18*100</f>
        <v>52.936437284653969</v>
      </c>
      <c r="J9" s="95">
        <f>G9/$G$18*100</f>
        <v>50.434180861991074</v>
      </c>
      <c r="L9" s="188"/>
      <c r="M9" s="189"/>
      <c r="N9" s="189"/>
    </row>
    <row r="10" spans="1:14" x14ac:dyDescent="0.25">
      <c r="A10" s="103" t="s">
        <v>619</v>
      </c>
      <c r="B10" s="106">
        <v>671</v>
      </c>
      <c r="C10" s="105">
        <v>98395.44</v>
      </c>
      <c r="D10" s="93">
        <v>466</v>
      </c>
      <c r="E10" s="94">
        <v>68334.240000000005</v>
      </c>
      <c r="F10" s="210">
        <v>429</v>
      </c>
      <c r="G10" s="94">
        <v>62908.559999999794</v>
      </c>
      <c r="H10" s="95">
        <f t="shared" si="0"/>
        <v>16.8217249105424</v>
      </c>
      <c r="I10" s="95">
        <f t="shared" si="1"/>
        <v>14.379740306177505</v>
      </c>
      <c r="J10" s="95">
        <f t="shared" ref="J10:J18" si="2">G10/$G$18*100</f>
        <v>15.649317508959737</v>
      </c>
      <c r="L10" s="188"/>
      <c r="M10" s="189"/>
      <c r="N10" s="189"/>
    </row>
    <row r="11" spans="1:14" x14ac:dyDescent="0.25">
      <c r="A11" s="103" t="s">
        <v>613</v>
      </c>
      <c r="B11" s="106">
        <v>940</v>
      </c>
      <c r="C11" s="105">
        <v>54275.6</v>
      </c>
      <c r="D11" s="93">
        <v>765</v>
      </c>
      <c r="E11" s="94">
        <v>44171.1</v>
      </c>
      <c r="F11" s="210">
        <v>824</v>
      </c>
      <c r="G11" s="94">
        <v>47577.759999999878</v>
      </c>
      <c r="H11" s="95">
        <f t="shared" si="0"/>
        <v>9.278978909537221</v>
      </c>
      <c r="I11" s="95">
        <f t="shared" si="1"/>
        <v>9.2950319933052175</v>
      </c>
      <c r="J11" s="95">
        <f t="shared" si="2"/>
        <v>11.835582830144018</v>
      </c>
      <c r="L11" s="188"/>
      <c r="M11" s="189"/>
      <c r="N11" s="189"/>
    </row>
    <row r="12" spans="1:14" x14ac:dyDescent="0.25">
      <c r="A12" s="103" t="s">
        <v>614</v>
      </c>
      <c r="B12" s="104">
        <v>2117</v>
      </c>
      <c r="C12" s="105">
        <v>37555.58</v>
      </c>
      <c r="D12" s="93">
        <v>1585</v>
      </c>
      <c r="E12" s="94">
        <v>28117.9</v>
      </c>
      <c r="F12" s="210">
        <v>1339</v>
      </c>
      <c r="G12" s="94">
        <v>23753.860000000492</v>
      </c>
      <c r="H12" s="95">
        <f t="shared" si="0"/>
        <v>6.4205174103176734</v>
      </c>
      <c r="I12" s="95">
        <f t="shared" si="1"/>
        <v>5.9169180773074883</v>
      </c>
      <c r="J12" s="95">
        <f t="shared" si="2"/>
        <v>5.9090797373741708</v>
      </c>
      <c r="L12" s="188"/>
      <c r="M12" s="189"/>
      <c r="N12" s="189"/>
    </row>
    <row r="13" spans="1:14" x14ac:dyDescent="0.25">
      <c r="A13" s="103" t="s">
        <v>617</v>
      </c>
      <c r="B13" s="106">
        <v>451</v>
      </c>
      <c r="C13" s="105">
        <v>57718.98</v>
      </c>
      <c r="D13" s="93">
        <v>222</v>
      </c>
      <c r="E13" s="94">
        <v>28411.56</v>
      </c>
      <c r="F13" s="210">
        <v>172</v>
      </c>
      <c r="G13" s="94">
        <v>22012.559999999939</v>
      </c>
      <c r="H13" s="95">
        <f t="shared" si="0"/>
        <v>9.8676605712327579</v>
      </c>
      <c r="I13" s="95">
        <f t="shared" si="1"/>
        <v>5.9787136652632782</v>
      </c>
      <c r="J13" s="95">
        <f t="shared" si="2"/>
        <v>5.4759088528656026</v>
      </c>
      <c r="L13" s="188"/>
      <c r="M13" s="189"/>
      <c r="N13" s="189"/>
    </row>
    <row r="14" spans="1:14" x14ac:dyDescent="0.25">
      <c r="A14" s="103" t="s">
        <v>620</v>
      </c>
      <c r="B14" s="106">
        <v>136</v>
      </c>
      <c r="C14" s="105">
        <v>28200.959999999999</v>
      </c>
      <c r="D14" s="93">
        <v>144</v>
      </c>
      <c r="E14" s="94">
        <v>29859.84</v>
      </c>
      <c r="F14" s="210">
        <v>103</v>
      </c>
      <c r="G14" s="94">
        <v>21358.080000000031</v>
      </c>
      <c r="H14" s="95">
        <f t="shared" si="0"/>
        <v>4.8212477258418662</v>
      </c>
      <c r="I14" s="95">
        <f t="shared" si="1"/>
        <v>6.2834787477553169</v>
      </c>
      <c r="J14" s="95">
        <f t="shared" si="2"/>
        <v>5.3130984925066533</v>
      </c>
      <c r="L14" s="188"/>
      <c r="M14" s="189"/>
      <c r="N14" s="189"/>
    </row>
    <row r="15" spans="1:14" x14ac:dyDescent="0.25">
      <c r="A15" s="103" t="s">
        <v>618</v>
      </c>
      <c r="B15" s="106">
        <v>166</v>
      </c>
      <c r="C15" s="105">
        <v>16274.64</v>
      </c>
      <c r="D15" s="93">
        <v>138</v>
      </c>
      <c r="E15" s="94">
        <v>13529.52</v>
      </c>
      <c r="F15" s="210">
        <v>126</v>
      </c>
      <c r="G15" s="94">
        <v>12353.040000000035</v>
      </c>
      <c r="H15" s="95">
        <f t="shared" si="0"/>
        <v>2.7823191511528353</v>
      </c>
      <c r="I15" s="95">
        <f t="shared" si="1"/>
        <v>2.84704979622565</v>
      </c>
      <c r="J15" s="95">
        <f t="shared" si="2"/>
        <v>3.0729783857853556</v>
      </c>
      <c r="L15" s="188"/>
      <c r="M15" s="189"/>
      <c r="N15" s="189"/>
    </row>
    <row r="16" spans="1:14" x14ac:dyDescent="0.25">
      <c r="A16" s="103" t="s">
        <v>616</v>
      </c>
      <c r="B16" s="106">
        <v>147</v>
      </c>
      <c r="C16" s="105">
        <v>11668.86</v>
      </c>
      <c r="D16" s="93">
        <v>109</v>
      </c>
      <c r="E16" s="94">
        <v>8652.42</v>
      </c>
      <c r="F16" s="210">
        <v>89</v>
      </c>
      <c r="G16" s="94">
        <v>7064.8200000000079</v>
      </c>
      <c r="H16" s="95">
        <f t="shared" si="0"/>
        <v>1.9949131071483779</v>
      </c>
      <c r="I16" s="95">
        <f t="shared" si="1"/>
        <v>1.8207497825391248</v>
      </c>
      <c r="J16" s="95">
        <f t="shared" si="2"/>
        <v>1.7574653008056365</v>
      </c>
      <c r="L16" s="188"/>
      <c r="M16" s="189"/>
      <c r="N16" s="189"/>
    </row>
    <row r="17" spans="1:18" x14ac:dyDescent="0.25">
      <c r="A17" s="103" t="s">
        <v>615</v>
      </c>
      <c r="B17" s="106">
        <v>261</v>
      </c>
      <c r="C17" s="105">
        <v>4870.26</v>
      </c>
      <c r="D17" s="93">
        <v>138</v>
      </c>
      <c r="E17" s="94">
        <v>2575.08</v>
      </c>
      <c r="F17" s="210">
        <v>119</v>
      </c>
      <c r="G17" s="94">
        <v>2220.5400000000027</v>
      </c>
      <c r="H17" s="95">
        <f t="shared" si="0"/>
        <v>0.83262165363372775</v>
      </c>
      <c r="I17" s="95">
        <f t="shared" si="1"/>
        <v>0.54188034677244623</v>
      </c>
      <c r="J17" s="95">
        <f t="shared" si="2"/>
        <v>0.55238802956776645</v>
      </c>
      <c r="L17" s="188"/>
      <c r="M17" s="189"/>
      <c r="N17" s="189"/>
    </row>
    <row r="18" spans="1:18" x14ac:dyDescent="0.25">
      <c r="A18" s="100" t="s">
        <v>2</v>
      </c>
      <c r="B18" s="108">
        <v>6110</v>
      </c>
      <c r="C18" s="109">
        <v>584930.74</v>
      </c>
      <c r="D18" s="96">
        <f>SUM(D9:D17)</f>
        <v>4680</v>
      </c>
      <c r="E18" s="97">
        <f>SUM(E9:E17)</f>
        <v>475211.92000000004</v>
      </c>
      <c r="F18" s="218">
        <f>SUM(F9:F17)</f>
        <v>4098</v>
      </c>
      <c r="G18" s="97">
        <f>SUM(G9:G17)</f>
        <v>401989.15999999759</v>
      </c>
      <c r="H18" s="97">
        <f t="shared" ref="H18" si="3">C18/$C$18*100</f>
        <v>100</v>
      </c>
      <c r="I18" s="97">
        <f t="shared" si="1"/>
        <v>100</v>
      </c>
      <c r="J18" s="97">
        <f t="shared" si="2"/>
        <v>100</v>
      </c>
      <c r="L18" s="190"/>
      <c r="M18" s="191"/>
      <c r="N18" s="191"/>
    </row>
    <row r="19" spans="1:18" x14ac:dyDescent="0.25">
      <c r="L19" s="32"/>
      <c r="M19" s="32"/>
      <c r="N19" s="32"/>
    </row>
    <row r="22" spans="1:18" x14ac:dyDescent="0.25">
      <c r="B22" s="258" t="s">
        <v>652</v>
      </c>
      <c r="C22" s="258"/>
      <c r="D22" s="259" t="s">
        <v>686</v>
      </c>
      <c r="E22" s="259"/>
      <c r="F22" s="255" t="s">
        <v>741</v>
      </c>
      <c r="G22" s="255"/>
      <c r="H22" s="71" t="s">
        <v>655</v>
      </c>
      <c r="I22" s="256" t="s">
        <v>656</v>
      </c>
      <c r="J22" s="256"/>
      <c r="K22" s="256"/>
      <c r="L22" s="251" t="s">
        <v>711</v>
      </c>
      <c r="M22" s="251"/>
      <c r="N22" s="251"/>
    </row>
    <row r="23" spans="1:18" x14ac:dyDescent="0.25">
      <c r="A23" s="53" t="s">
        <v>634</v>
      </c>
      <c r="B23" s="52" t="s">
        <v>650</v>
      </c>
      <c r="C23" s="52" t="s">
        <v>651</v>
      </c>
      <c r="D23" s="101" t="s">
        <v>650</v>
      </c>
      <c r="E23" s="101" t="s">
        <v>651</v>
      </c>
      <c r="F23" s="193" t="s">
        <v>650</v>
      </c>
      <c r="G23" s="193" t="s">
        <v>651</v>
      </c>
      <c r="H23" s="52" t="s">
        <v>651</v>
      </c>
      <c r="I23" s="60">
        <v>2019</v>
      </c>
      <c r="J23" s="53">
        <v>2020</v>
      </c>
      <c r="K23" s="197">
        <v>2021</v>
      </c>
      <c r="L23" s="162">
        <v>2019</v>
      </c>
      <c r="M23" s="162">
        <v>2020</v>
      </c>
      <c r="N23" s="193">
        <v>2021</v>
      </c>
      <c r="P23" s="163"/>
      <c r="Q23" s="3"/>
      <c r="R23" s="3"/>
    </row>
    <row r="24" spans="1:18" x14ac:dyDescent="0.25">
      <c r="A24" s="54" t="s">
        <v>224</v>
      </c>
      <c r="B24" s="55">
        <v>3741</v>
      </c>
      <c r="C24" s="2">
        <v>360329.32</v>
      </c>
      <c r="D24" s="93">
        <v>3142</v>
      </c>
      <c r="E24" s="94">
        <v>319077.78000000003</v>
      </c>
      <c r="F24" s="210">
        <v>2646</v>
      </c>
      <c r="G24" s="94">
        <v>257741.41999999504</v>
      </c>
      <c r="H24" s="2">
        <v>207741.48</v>
      </c>
      <c r="I24" s="81">
        <f t="shared" ref="I24:I43" si="4">H24-C24</f>
        <v>-152587.84</v>
      </c>
      <c r="J24" s="81">
        <f>H24-E24</f>
        <v>-111336.30000000002</v>
      </c>
      <c r="K24" s="81">
        <v>-119247.09999999503</v>
      </c>
      <c r="L24" s="120">
        <f>C24/H24*100</f>
        <v>173.45082936734636</v>
      </c>
      <c r="M24" s="120">
        <f>E24/H24*100</f>
        <v>153.59367806564197</v>
      </c>
      <c r="N24" s="198">
        <v>186.10252030552229</v>
      </c>
      <c r="P24" s="233"/>
      <c r="Q24" s="3"/>
      <c r="R24" s="3"/>
    </row>
    <row r="25" spans="1:18" x14ac:dyDescent="0.25">
      <c r="A25" s="54" t="s">
        <v>267</v>
      </c>
      <c r="B25" s="55">
        <v>320</v>
      </c>
      <c r="C25" s="2">
        <v>30919.66</v>
      </c>
      <c r="D25" s="93">
        <v>214</v>
      </c>
      <c r="E25" s="94">
        <v>22503.52</v>
      </c>
      <c r="F25" s="210">
        <v>211</v>
      </c>
      <c r="G25" s="94">
        <v>21076.86000000003</v>
      </c>
      <c r="H25" s="2">
        <v>52759.6</v>
      </c>
      <c r="I25" s="81">
        <f t="shared" si="4"/>
        <v>21839.94</v>
      </c>
      <c r="J25" s="81">
        <f t="shared" ref="J25:J43" si="5">H25-E25</f>
        <v>30256.079999999998</v>
      </c>
      <c r="K25" s="81">
        <v>14096.206666666636</v>
      </c>
      <c r="P25" s="233"/>
      <c r="Q25" s="3"/>
      <c r="R25" s="3"/>
    </row>
    <row r="26" spans="1:18" x14ac:dyDescent="0.25">
      <c r="A26" s="54" t="s">
        <v>218</v>
      </c>
      <c r="B26" s="55">
        <v>306</v>
      </c>
      <c r="C26" s="2">
        <v>29639.62</v>
      </c>
      <c r="D26" s="93">
        <v>181</v>
      </c>
      <c r="E26" s="94">
        <v>19524.86</v>
      </c>
      <c r="F26" s="210">
        <v>134</v>
      </c>
      <c r="G26" s="94">
        <v>14551.999999999996</v>
      </c>
      <c r="H26" s="2">
        <v>67773.94</v>
      </c>
      <c r="I26" s="81">
        <f t="shared" si="4"/>
        <v>38134.320000000007</v>
      </c>
      <c r="J26" s="81">
        <f t="shared" si="5"/>
        <v>48249.08</v>
      </c>
      <c r="K26" s="81">
        <v>30630.626666666674</v>
      </c>
      <c r="P26" s="233"/>
      <c r="Q26" s="3"/>
      <c r="R26" s="3"/>
    </row>
    <row r="27" spans="1:18" x14ac:dyDescent="0.25">
      <c r="A27" s="54" t="s">
        <v>232</v>
      </c>
      <c r="B27" s="55">
        <v>320</v>
      </c>
      <c r="C27" s="2">
        <v>27894.74</v>
      </c>
      <c r="D27" s="93">
        <v>201</v>
      </c>
      <c r="E27" s="94">
        <v>18565.88</v>
      </c>
      <c r="F27" s="210">
        <v>177</v>
      </c>
      <c r="G27" s="94">
        <v>17017.840000000007</v>
      </c>
      <c r="H27" s="2">
        <v>64379.009999999995</v>
      </c>
      <c r="I27" s="81">
        <f t="shared" si="4"/>
        <v>36484.26999999999</v>
      </c>
      <c r="J27" s="81">
        <f t="shared" si="5"/>
        <v>45813.12999999999</v>
      </c>
      <c r="K27" s="81">
        <v>25901.499999999989</v>
      </c>
      <c r="P27" s="233"/>
      <c r="Q27" s="3"/>
      <c r="R27" s="3"/>
    </row>
    <row r="28" spans="1:18" x14ac:dyDescent="0.25">
      <c r="A28" s="54" t="s">
        <v>228</v>
      </c>
      <c r="B28" s="55">
        <v>252</v>
      </c>
      <c r="C28" s="2">
        <v>27120.959999999999</v>
      </c>
      <c r="D28" s="93">
        <v>216</v>
      </c>
      <c r="E28" s="94">
        <v>24502.46</v>
      </c>
      <c r="F28" s="210">
        <v>180</v>
      </c>
      <c r="G28" s="94">
        <v>19807.620000000028</v>
      </c>
      <c r="H28" s="2">
        <v>61082.09</v>
      </c>
      <c r="I28" s="81">
        <f t="shared" si="4"/>
        <v>33961.129999999997</v>
      </c>
      <c r="J28" s="81">
        <f t="shared" si="5"/>
        <v>36579.629999999997</v>
      </c>
      <c r="K28" s="81">
        <v>20913.773333333305</v>
      </c>
      <c r="P28" s="233"/>
      <c r="Q28" s="3"/>
      <c r="R28" s="3"/>
    </row>
    <row r="29" spans="1:18" x14ac:dyDescent="0.25">
      <c r="A29" s="54" t="s">
        <v>180</v>
      </c>
      <c r="B29" s="55">
        <v>199</v>
      </c>
      <c r="C29" s="2">
        <v>19669.02</v>
      </c>
      <c r="D29" s="93">
        <v>110</v>
      </c>
      <c r="E29" s="94">
        <v>10127.540000000001</v>
      </c>
      <c r="F29" s="210">
        <v>146</v>
      </c>
      <c r="G29" s="94">
        <v>14890.979999999992</v>
      </c>
      <c r="H29" s="2">
        <v>52403.18</v>
      </c>
      <c r="I29" s="81">
        <f t="shared" si="4"/>
        <v>32734.16</v>
      </c>
      <c r="J29" s="81">
        <f t="shared" si="5"/>
        <v>42275.64</v>
      </c>
      <c r="K29" s="81">
        <v>20044.473333333339</v>
      </c>
      <c r="P29" s="233"/>
      <c r="Q29" s="3"/>
      <c r="R29" s="3"/>
    </row>
    <row r="30" spans="1:18" x14ac:dyDescent="0.25">
      <c r="A30" s="54" t="s">
        <v>193</v>
      </c>
      <c r="B30" s="55">
        <v>192</v>
      </c>
      <c r="C30" s="2">
        <v>17588.919999999998</v>
      </c>
      <c r="D30" s="93">
        <v>132</v>
      </c>
      <c r="E30" s="94">
        <v>13878.54</v>
      </c>
      <c r="F30" s="210">
        <v>158</v>
      </c>
      <c r="G30" s="94">
        <v>15225.239999999993</v>
      </c>
      <c r="H30" s="2">
        <v>86887.16</v>
      </c>
      <c r="I30" s="81">
        <f t="shared" si="4"/>
        <v>69298.240000000005</v>
      </c>
      <c r="J30" s="81">
        <f t="shared" si="5"/>
        <v>73008.62</v>
      </c>
      <c r="K30" s="81">
        <v>42699.533333333347</v>
      </c>
      <c r="P30" s="233"/>
      <c r="Q30" s="3"/>
      <c r="R30" s="3"/>
    </row>
    <row r="31" spans="1:18" x14ac:dyDescent="0.25">
      <c r="A31" s="54" t="s">
        <v>305</v>
      </c>
      <c r="B31" s="55">
        <v>176</v>
      </c>
      <c r="C31" s="2">
        <v>15694.44</v>
      </c>
      <c r="D31" s="93">
        <v>86</v>
      </c>
      <c r="E31" s="94">
        <v>8079.4</v>
      </c>
      <c r="F31" s="210">
        <v>90</v>
      </c>
      <c r="G31" s="94">
        <v>7532.7199999999948</v>
      </c>
      <c r="H31" s="2">
        <v>60030.64</v>
      </c>
      <c r="I31" s="81">
        <f t="shared" si="4"/>
        <v>44336.2</v>
      </c>
      <c r="J31" s="81">
        <f t="shared" si="5"/>
        <v>51951.24</v>
      </c>
      <c r="K31" s="81">
        <v>32487.706666666672</v>
      </c>
      <c r="P31" s="233"/>
      <c r="Q31" s="3"/>
      <c r="R31" s="3"/>
    </row>
    <row r="32" spans="1:18" x14ac:dyDescent="0.25">
      <c r="A32" s="54" t="s">
        <v>272</v>
      </c>
      <c r="B32" s="55">
        <v>164</v>
      </c>
      <c r="C32" s="2">
        <v>15196.82</v>
      </c>
      <c r="D32" s="93">
        <v>102</v>
      </c>
      <c r="E32" s="94">
        <v>9769.56</v>
      </c>
      <c r="F32" s="210">
        <v>110</v>
      </c>
      <c r="G32" s="94">
        <v>10888.019999999995</v>
      </c>
      <c r="H32" s="2">
        <v>29609.89</v>
      </c>
      <c r="I32" s="81">
        <f t="shared" si="4"/>
        <v>14413.07</v>
      </c>
      <c r="J32" s="81">
        <f t="shared" si="5"/>
        <v>19840.330000000002</v>
      </c>
      <c r="K32" s="81">
        <v>8851.9066666666713</v>
      </c>
      <c r="P32" s="233"/>
      <c r="Q32" s="3"/>
      <c r="R32" s="3"/>
    </row>
    <row r="33" spans="1:18" x14ac:dyDescent="0.25">
      <c r="A33" s="54" t="s">
        <v>83</v>
      </c>
      <c r="B33" s="55">
        <v>168</v>
      </c>
      <c r="C33" s="2">
        <v>13767.08</v>
      </c>
      <c r="D33" s="93">
        <v>104</v>
      </c>
      <c r="E33" s="94">
        <v>9518.64</v>
      </c>
      <c r="F33" s="210">
        <v>83</v>
      </c>
      <c r="G33" s="94">
        <v>7481.699999999998</v>
      </c>
      <c r="H33" s="2">
        <v>28602.99</v>
      </c>
      <c r="I33" s="81">
        <f t="shared" si="4"/>
        <v>14835.910000000002</v>
      </c>
      <c r="J33" s="81">
        <f t="shared" si="5"/>
        <v>19084.350000000002</v>
      </c>
      <c r="K33" s="81">
        <v>11586.960000000003</v>
      </c>
      <c r="P33" s="233"/>
      <c r="Q33" s="3"/>
      <c r="R33" s="3"/>
    </row>
    <row r="34" spans="1:18" x14ac:dyDescent="0.25">
      <c r="A34" s="54" t="s">
        <v>163</v>
      </c>
      <c r="B34" s="55">
        <v>130</v>
      </c>
      <c r="C34" s="2">
        <v>13501.88</v>
      </c>
      <c r="D34" s="93">
        <v>98</v>
      </c>
      <c r="E34" s="94">
        <v>10561.96</v>
      </c>
      <c r="F34" s="210">
        <v>79</v>
      </c>
      <c r="G34" s="94">
        <v>7340.3999999999978</v>
      </c>
      <c r="H34" s="2">
        <v>16823.189999999999</v>
      </c>
      <c r="I34" s="81">
        <f t="shared" si="4"/>
        <v>3321.3099999999995</v>
      </c>
      <c r="J34" s="81">
        <f t="shared" si="5"/>
        <v>6261.23</v>
      </c>
      <c r="K34" s="81">
        <v>3875.0600000000013</v>
      </c>
      <c r="P34" s="233"/>
      <c r="Q34" s="3"/>
      <c r="R34" s="3"/>
    </row>
    <row r="35" spans="1:18" x14ac:dyDescent="0.25">
      <c r="A35" s="54" t="s">
        <v>342</v>
      </c>
      <c r="B35" s="55">
        <v>116</v>
      </c>
      <c r="C35" s="2">
        <v>10628.04</v>
      </c>
      <c r="D35" s="93">
        <v>92</v>
      </c>
      <c r="E35" s="94">
        <v>8956.06</v>
      </c>
      <c r="F35" s="210">
        <v>84</v>
      </c>
      <c r="G35" s="94">
        <v>8434.3599999999951</v>
      </c>
      <c r="H35" s="2">
        <v>27417.88</v>
      </c>
      <c r="I35" s="81">
        <f t="shared" si="4"/>
        <v>16789.84</v>
      </c>
      <c r="J35" s="81">
        <f t="shared" si="5"/>
        <v>18461.82</v>
      </c>
      <c r="K35" s="81">
        <v>9844.226666666671</v>
      </c>
      <c r="P35" s="233"/>
      <c r="R35" s="198"/>
    </row>
    <row r="36" spans="1:18" x14ac:dyDescent="0.25">
      <c r="A36" s="54" t="s">
        <v>358</v>
      </c>
      <c r="B36" s="55">
        <v>6</v>
      </c>
      <c r="C36" s="2">
        <v>771.28</v>
      </c>
      <c r="D36" s="93">
        <v>0</v>
      </c>
      <c r="E36" s="94">
        <v>0</v>
      </c>
      <c r="F36" s="210">
        <v>0</v>
      </c>
      <c r="G36" s="210">
        <v>0</v>
      </c>
      <c r="H36" s="2">
        <v>0</v>
      </c>
      <c r="I36" s="81">
        <f t="shared" si="4"/>
        <v>-771.28</v>
      </c>
      <c r="J36" s="2">
        <f t="shared" si="5"/>
        <v>0</v>
      </c>
      <c r="K36" s="81">
        <v>0</v>
      </c>
      <c r="P36" s="233"/>
    </row>
    <row r="37" spans="1:18" x14ac:dyDescent="0.25">
      <c r="A37" s="54" t="s">
        <v>200</v>
      </c>
      <c r="B37" s="55">
        <v>4</v>
      </c>
      <c r="C37" s="2">
        <v>567.52</v>
      </c>
      <c r="D37" s="93">
        <v>0</v>
      </c>
      <c r="E37" s="94">
        <v>0</v>
      </c>
      <c r="F37" s="210">
        <v>0</v>
      </c>
      <c r="G37" s="210">
        <v>0</v>
      </c>
      <c r="H37" s="2">
        <v>0</v>
      </c>
      <c r="I37" s="81">
        <f t="shared" si="4"/>
        <v>-567.52</v>
      </c>
      <c r="J37" s="2">
        <f t="shared" si="5"/>
        <v>0</v>
      </c>
      <c r="K37" s="81">
        <v>0</v>
      </c>
      <c r="P37" s="233"/>
    </row>
    <row r="38" spans="1:18" x14ac:dyDescent="0.25">
      <c r="A38" s="54" t="s">
        <v>161</v>
      </c>
      <c r="B38" s="55">
        <v>4</v>
      </c>
      <c r="C38" s="2">
        <v>450.2</v>
      </c>
      <c r="D38" s="93">
        <v>0</v>
      </c>
      <c r="E38" s="94">
        <v>0</v>
      </c>
      <c r="F38" s="210">
        <v>0</v>
      </c>
      <c r="G38" s="210">
        <v>0</v>
      </c>
      <c r="H38" s="2">
        <v>0</v>
      </c>
      <c r="I38" s="81">
        <f t="shared" si="4"/>
        <v>-450.2</v>
      </c>
      <c r="J38" s="2">
        <f t="shared" si="5"/>
        <v>0</v>
      </c>
      <c r="K38" s="81">
        <v>0</v>
      </c>
      <c r="P38" s="233"/>
    </row>
    <row r="39" spans="1:18" x14ac:dyDescent="0.25">
      <c r="A39" s="90">
        <v>230533</v>
      </c>
      <c r="B39" s="55">
        <v>6</v>
      </c>
      <c r="C39" s="2">
        <v>435.94</v>
      </c>
      <c r="D39" s="93">
        <v>0</v>
      </c>
      <c r="E39" s="94">
        <v>0</v>
      </c>
      <c r="F39" s="210">
        <v>0</v>
      </c>
      <c r="G39" s="210">
        <v>0</v>
      </c>
      <c r="H39" s="2">
        <v>0</v>
      </c>
      <c r="I39" s="81">
        <f t="shared" si="4"/>
        <v>-435.94</v>
      </c>
      <c r="J39" s="2">
        <f t="shared" si="5"/>
        <v>0</v>
      </c>
      <c r="K39" s="81">
        <v>0</v>
      </c>
      <c r="P39" s="233"/>
    </row>
    <row r="40" spans="1:18" x14ac:dyDescent="0.25">
      <c r="A40" s="54" t="s">
        <v>164</v>
      </c>
      <c r="B40" s="55">
        <v>2</v>
      </c>
      <c r="C40" s="2">
        <v>265.10000000000002</v>
      </c>
      <c r="D40" s="93">
        <v>0</v>
      </c>
      <c r="E40" s="94">
        <v>0</v>
      </c>
      <c r="F40" s="210">
        <v>0</v>
      </c>
      <c r="G40" s="210">
        <v>0</v>
      </c>
      <c r="H40" s="2">
        <v>0</v>
      </c>
      <c r="I40" s="81">
        <f t="shared" si="4"/>
        <v>-265.10000000000002</v>
      </c>
      <c r="J40" s="2">
        <f t="shared" si="5"/>
        <v>0</v>
      </c>
      <c r="K40" s="81">
        <v>0</v>
      </c>
      <c r="P40" s="233"/>
    </row>
    <row r="41" spans="1:18" x14ac:dyDescent="0.25">
      <c r="A41" s="54" t="s">
        <v>423</v>
      </c>
      <c r="B41" s="55">
        <v>2</v>
      </c>
      <c r="C41" s="2">
        <v>265.10000000000002</v>
      </c>
      <c r="D41" s="93">
        <v>0</v>
      </c>
      <c r="E41" s="94">
        <v>0</v>
      </c>
      <c r="F41" s="210">
        <v>0</v>
      </c>
      <c r="G41" s="210">
        <v>0</v>
      </c>
      <c r="H41" s="2">
        <v>0</v>
      </c>
      <c r="I41" s="81">
        <f t="shared" si="4"/>
        <v>-265.10000000000002</v>
      </c>
      <c r="J41" s="2">
        <f t="shared" si="5"/>
        <v>0</v>
      </c>
      <c r="K41" s="81">
        <v>0</v>
      </c>
      <c r="P41" s="233"/>
    </row>
    <row r="42" spans="1:18" x14ac:dyDescent="0.25">
      <c r="A42" s="54" t="s">
        <v>222</v>
      </c>
      <c r="B42" s="55">
        <v>2</v>
      </c>
      <c r="C42" s="2">
        <v>225.1</v>
      </c>
      <c r="D42" s="93">
        <v>0</v>
      </c>
      <c r="E42" s="94">
        <v>0</v>
      </c>
      <c r="F42" s="210">
        <v>0</v>
      </c>
      <c r="G42" s="210">
        <v>0</v>
      </c>
      <c r="H42" s="2">
        <v>0</v>
      </c>
      <c r="I42" s="81">
        <f t="shared" si="4"/>
        <v>-225.1</v>
      </c>
      <c r="J42" s="2">
        <f t="shared" si="5"/>
        <v>0</v>
      </c>
      <c r="K42" s="81">
        <v>0</v>
      </c>
      <c r="P42" s="233"/>
    </row>
    <row r="43" spans="1:18" x14ac:dyDescent="0.25">
      <c r="A43" s="54" t="s">
        <v>366</v>
      </c>
      <c r="B43" s="55">
        <v>0</v>
      </c>
      <c r="C43" s="2">
        <v>0</v>
      </c>
      <c r="D43" s="93">
        <v>2</v>
      </c>
      <c r="E43" s="94">
        <v>145.72</v>
      </c>
      <c r="F43" s="210">
        <v>0</v>
      </c>
      <c r="G43" s="210">
        <v>0</v>
      </c>
      <c r="H43" s="2">
        <v>0</v>
      </c>
      <c r="I43" s="2">
        <f t="shared" si="4"/>
        <v>0</v>
      </c>
      <c r="J43" s="81">
        <f t="shared" si="5"/>
        <v>-145.72</v>
      </c>
      <c r="K43" s="81">
        <v>0</v>
      </c>
      <c r="P43" s="233"/>
    </row>
    <row r="45" spans="1:18" x14ac:dyDescent="0.25">
      <c r="A45" s="118" t="s">
        <v>576</v>
      </c>
      <c r="B45" s="85">
        <f>SUBTOTAL(9,B24:B43)</f>
        <v>6110</v>
      </c>
      <c r="C45" s="62">
        <f t="shared" ref="C45:F45" si="6">SUBTOTAL(9,C24:C43)</f>
        <v>584930.73999999976</v>
      </c>
      <c r="D45" s="85">
        <f t="shared" si="6"/>
        <v>4680</v>
      </c>
      <c r="E45" s="62">
        <f>SUBTOTAL(9,E24:E43)</f>
        <v>475211.92000000004</v>
      </c>
      <c r="F45" s="85">
        <f t="shared" si="6"/>
        <v>4098</v>
      </c>
      <c r="G45" s="62">
        <f>SUBTOTAL(9,G24:G43)</f>
        <v>401989.15999999514</v>
      </c>
      <c r="H45" s="62">
        <f>SUBTOTAL(9,H24:H43)</f>
        <v>755511.04999999993</v>
      </c>
      <c r="I45" s="62">
        <f t="shared" ref="I45:K45" si="7">SUBTOTAL(9,I24:I43)</f>
        <v>170580.30999999997</v>
      </c>
      <c r="J45" s="62">
        <f t="shared" si="7"/>
        <v>280299.13</v>
      </c>
      <c r="K45" s="62">
        <f t="shared" si="7"/>
        <v>101684.87333333828</v>
      </c>
    </row>
    <row r="47" spans="1:18" x14ac:dyDescent="0.25">
      <c r="A47" s="154"/>
      <c r="B47" s="154"/>
      <c r="C47" s="160"/>
      <c r="D47" s="160"/>
      <c r="E47" s="266" t="s">
        <v>662</v>
      </c>
      <c r="F47" s="266"/>
      <c r="G47" s="160">
        <f>SUM(G24:G35)</f>
        <v>401989.15999999514</v>
      </c>
      <c r="H47" s="160">
        <v>100</v>
      </c>
    </row>
    <row r="48" spans="1:18" x14ac:dyDescent="0.25">
      <c r="A48" s="157"/>
      <c r="B48" s="157"/>
      <c r="C48" s="161"/>
      <c r="D48" s="161"/>
      <c r="E48" s="265" t="s">
        <v>663</v>
      </c>
      <c r="F48" s="265"/>
      <c r="G48" s="161">
        <f>G45-G47</f>
        <v>0</v>
      </c>
      <c r="H48" s="161">
        <f>100-H47</f>
        <v>0</v>
      </c>
    </row>
    <row r="50" spans="1:11" ht="17.25" x14ac:dyDescent="0.25">
      <c r="A50" s="247" t="s">
        <v>747</v>
      </c>
      <c r="B50" s="247"/>
      <c r="C50" s="247"/>
      <c r="D50" s="247"/>
      <c r="E50" s="247"/>
      <c r="F50" s="247"/>
      <c r="G50" s="247"/>
      <c r="H50" s="247"/>
      <c r="I50" s="247"/>
      <c r="J50" s="247"/>
      <c r="K50" s="247"/>
    </row>
    <row r="52" spans="1:11" x14ac:dyDescent="0.25">
      <c r="A52" t="s">
        <v>522</v>
      </c>
    </row>
    <row r="53" spans="1:11" x14ac:dyDescent="0.25">
      <c r="A53" t="s">
        <v>523</v>
      </c>
    </row>
    <row r="54" spans="1:11" x14ac:dyDescent="0.25">
      <c r="A54" t="s">
        <v>524</v>
      </c>
    </row>
    <row r="55" spans="1:11" x14ac:dyDescent="0.25">
      <c r="A55" t="s">
        <v>632</v>
      </c>
    </row>
    <row r="56" spans="1:11" x14ac:dyDescent="0.25">
      <c r="A56" t="s">
        <v>525</v>
      </c>
    </row>
    <row r="57" spans="1:11" x14ac:dyDescent="0.25">
      <c r="A57" t="s">
        <v>526</v>
      </c>
    </row>
    <row r="58" spans="1:11" x14ac:dyDescent="0.25">
      <c r="A58" t="s">
        <v>527</v>
      </c>
    </row>
    <row r="59" spans="1:11" x14ac:dyDescent="0.25">
      <c r="A59" t="s">
        <v>528</v>
      </c>
    </row>
    <row r="60" spans="1:11" x14ac:dyDescent="0.25">
      <c r="A60" t="s">
        <v>529</v>
      </c>
    </row>
    <row r="61" spans="1:11" x14ac:dyDescent="0.25">
      <c r="A61" t="s">
        <v>530</v>
      </c>
    </row>
    <row r="62" spans="1:11" x14ac:dyDescent="0.25">
      <c r="A62" t="s">
        <v>531</v>
      </c>
    </row>
    <row r="63" spans="1:11" x14ac:dyDescent="0.25">
      <c r="A63" t="s">
        <v>532</v>
      </c>
    </row>
    <row r="64" spans="1:11" x14ac:dyDescent="0.25">
      <c r="A64" t="s">
        <v>533</v>
      </c>
    </row>
    <row r="65" spans="1:1" x14ac:dyDescent="0.25">
      <c r="A65" t="s">
        <v>534</v>
      </c>
    </row>
    <row r="66" spans="1:1" x14ac:dyDescent="0.25">
      <c r="A66" t="s">
        <v>535</v>
      </c>
    </row>
    <row r="67" spans="1:1" x14ac:dyDescent="0.25">
      <c r="A67" t="s">
        <v>536</v>
      </c>
    </row>
    <row r="68" spans="1:1" x14ac:dyDescent="0.25">
      <c r="A68" t="s">
        <v>537</v>
      </c>
    </row>
    <row r="69" spans="1:1" x14ac:dyDescent="0.25">
      <c r="A69" t="s">
        <v>538</v>
      </c>
    </row>
    <row r="70" spans="1:1" x14ac:dyDescent="0.25">
      <c r="A70" t="s">
        <v>539</v>
      </c>
    </row>
    <row r="71" spans="1:1" x14ac:dyDescent="0.25">
      <c r="A71" t="s">
        <v>540</v>
      </c>
    </row>
    <row r="72" spans="1:1" x14ac:dyDescent="0.25">
      <c r="A72" t="s">
        <v>541</v>
      </c>
    </row>
    <row r="73" spans="1:1" x14ac:dyDescent="0.25">
      <c r="A73" t="s">
        <v>542</v>
      </c>
    </row>
    <row r="74" spans="1:1" x14ac:dyDescent="0.25">
      <c r="A74" t="s">
        <v>543</v>
      </c>
    </row>
    <row r="75" spans="1:1" x14ac:dyDescent="0.25">
      <c r="A75" t="s">
        <v>544</v>
      </c>
    </row>
    <row r="76" spans="1:1" x14ac:dyDescent="0.25">
      <c r="A76" t="s">
        <v>545</v>
      </c>
    </row>
    <row r="77" spans="1:1" x14ac:dyDescent="0.25">
      <c r="A77" t="s">
        <v>546</v>
      </c>
    </row>
    <row r="78" spans="1:1" x14ac:dyDescent="0.25">
      <c r="A78" t="s">
        <v>547</v>
      </c>
    </row>
    <row r="79" spans="1:1" x14ac:dyDescent="0.25">
      <c r="A79" t="s">
        <v>548</v>
      </c>
    </row>
    <row r="80" spans="1:1" x14ac:dyDescent="0.25">
      <c r="A80" t="s">
        <v>549</v>
      </c>
    </row>
    <row r="81" spans="1:1" x14ac:dyDescent="0.25">
      <c r="A81" t="s">
        <v>550</v>
      </c>
    </row>
    <row r="82" spans="1:1" x14ac:dyDescent="0.25">
      <c r="A82" t="s">
        <v>551</v>
      </c>
    </row>
    <row r="83" spans="1:1" x14ac:dyDescent="0.25">
      <c r="A83" t="s">
        <v>641</v>
      </c>
    </row>
    <row r="84" spans="1:1" x14ac:dyDescent="0.25">
      <c r="A84" t="s">
        <v>552</v>
      </c>
    </row>
    <row r="85" spans="1:1" x14ac:dyDescent="0.25">
      <c r="A85" t="s">
        <v>553</v>
      </c>
    </row>
    <row r="86" spans="1:1" x14ac:dyDescent="0.25">
      <c r="A86" t="s">
        <v>554</v>
      </c>
    </row>
    <row r="87" spans="1:1" x14ac:dyDescent="0.25">
      <c r="A87" t="s">
        <v>555</v>
      </c>
    </row>
    <row r="88" spans="1:1" x14ac:dyDescent="0.25">
      <c r="A88" t="s">
        <v>556</v>
      </c>
    </row>
    <row r="89" spans="1:1" x14ac:dyDescent="0.25">
      <c r="A89" t="s">
        <v>557</v>
      </c>
    </row>
    <row r="90" spans="1:1" x14ac:dyDescent="0.25">
      <c r="A90" t="s">
        <v>558</v>
      </c>
    </row>
    <row r="91" spans="1:1" x14ac:dyDescent="0.25">
      <c r="A91" t="s">
        <v>559</v>
      </c>
    </row>
    <row r="92" spans="1:1" x14ac:dyDescent="0.25">
      <c r="A92" t="s">
        <v>560</v>
      </c>
    </row>
    <row r="93" spans="1:1" x14ac:dyDescent="0.25">
      <c r="A93" t="s">
        <v>561</v>
      </c>
    </row>
    <row r="94" spans="1:1" x14ac:dyDescent="0.25">
      <c r="A94" t="s">
        <v>562</v>
      </c>
    </row>
    <row r="95" spans="1:1" x14ac:dyDescent="0.25">
      <c r="A95" t="s">
        <v>563</v>
      </c>
    </row>
    <row r="96" spans="1:1" x14ac:dyDescent="0.25">
      <c r="A96" t="s">
        <v>564</v>
      </c>
    </row>
    <row r="97" spans="1:1" x14ac:dyDescent="0.25">
      <c r="A97" t="s">
        <v>565</v>
      </c>
    </row>
    <row r="98" spans="1:1" x14ac:dyDescent="0.25">
      <c r="A98" t="s">
        <v>566</v>
      </c>
    </row>
    <row r="99" spans="1:1" x14ac:dyDescent="0.25">
      <c r="A99" t="s">
        <v>567</v>
      </c>
    </row>
    <row r="100" spans="1:1" x14ac:dyDescent="0.25">
      <c r="A100" t="s">
        <v>568</v>
      </c>
    </row>
    <row r="101" spans="1:1" x14ac:dyDescent="0.25">
      <c r="A101" t="s">
        <v>569</v>
      </c>
    </row>
    <row r="102" spans="1:1" x14ac:dyDescent="0.25">
      <c r="A102" t="s">
        <v>570</v>
      </c>
    </row>
    <row r="103" spans="1:1" x14ac:dyDescent="0.25">
      <c r="A103" t="s">
        <v>571</v>
      </c>
    </row>
    <row r="104" spans="1:1" x14ac:dyDescent="0.25">
      <c r="A104" t="s">
        <v>572</v>
      </c>
    </row>
    <row r="105" spans="1:1" x14ac:dyDescent="0.25">
      <c r="A105" t="s">
        <v>573</v>
      </c>
    </row>
    <row r="106" spans="1:1" x14ac:dyDescent="0.25">
      <c r="A106" t="s">
        <v>574</v>
      </c>
    </row>
    <row r="107" spans="1:1" x14ac:dyDescent="0.25">
      <c r="A107" t="s">
        <v>683</v>
      </c>
    </row>
    <row r="108" spans="1:1" x14ac:dyDescent="0.25">
      <c r="A108" t="s">
        <v>684</v>
      </c>
    </row>
    <row r="109" spans="1:1" x14ac:dyDescent="0.25">
      <c r="A109" t="s">
        <v>748</v>
      </c>
    </row>
    <row r="110" spans="1:1" x14ac:dyDescent="0.25">
      <c r="A110" t="s">
        <v>749</v>
      </c>
    </row>
    <row r="111" spans="1:1" x14ac:dyDescent="0.25">
      <c r="A111" t="s">
        <v>750</v>
      </c>
    </row>
    <row r="112" spans="1:1" x14ac:dyDescent="0.25">
      <c r="A112" t="s">
        <v>751</v>
      </c>
    </row>
    <row r="113" spans="1:1" x14ac:dyDescent="0.25">
      <c r="A113" t="s">
        <v>752</v>
      </c>
    </row>
    <row r="114" spans="1:1" x14ac:dyDescent="0.25">
      <c r="A114" t="s">
        <v>753</v>
      </c>
    </row>
    <row r="115" spans="1:1" x14ac:dyDescent="0.25">
      <c r="A115" t="s">
        <v>754</v>
      </c>
    </row>
    <row r="116" spans="1:1" x14ac:dyDescent="0.25">
      <c r="A116" t="s">
        <v>755</v>
      </c>
    </row>
  </sheetData>
  <autoFilter ref="A23:J43" xr:uid="{00000000-0009-0000-0000-00000B000000}">
    <sortState xmlns:xlrd2="http://schemas.microsoft.com/office/spreadsheetml/2017/richdata2" ref="A24:J43">
      <sortCondition descending="1" ref="C24:C43"/>
    </sortState>
  </autoFilter>
  <sortState xmlns:xlrd2="http://schemas.microsoft.com/office/spreadsheetml/2017/richdata2" ref="A9:J17">
    <sortCondition descending="1" ref="G9:G17"/>
  </sortState>
  <mergeCells count="14">
    <mergeCell ref="E48:F48"/>
    <mergeCell ref="E47:F47"/>
    <mergeCell ref="A50:K50"/>
    <mergeCell ref="B22:C22"/>
    <mergeCell ref="D22:E22"/>
    <mergeCell ref="F22:G22"/>
    <mergeCell ref="I22:K22"/>
    <mergeCell ref="L22:N22"/>
    <mergeCell ref="A3:I3"/>
    <mergeCell ref="A4:I4"/>
    <mergeCell ref="B7:C7"/>
    <mergeCell ref="D7:E7"/>
    <mergeCell ref="F7:G7"/>
    <mergeCell ref="H7:J7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3:Q135"/>
  <sheetViews>
    <sheetView workbookViewId="0">
      <selection activeCell="A104" sqref="A104:A135"/>
    </sheetView>
  </sheetViews>
  <sheetFormatPr defaultRowHeight="15" x14ac:dyDescent="0.25"/>
  <cols>
    <col min="1" max="1" width="64.5703125" customWidth="1"/>
    <col min="2" max="2" width="8.5703125" customWidth="1"/>
    <col min="3" max="3" width="12.85546875" customWidth="1"/>
    <col min="4" max="4" width="9" customWidth="1"/>
    <col min="5" max="5" width="12.85546875" customWidth="1"/>
    <col min="6" max="6" width="9.5703125" customWidth="1"/>
    <col min="7" max="7" width="12.85546875" customWidth="1"/>
    <col min="8" max="11" width="14.85546875" customWidth="1"/>
    <col min="12" max="13" width="10.28515625" customWidth="1"/>
    <col min="16" max="16" width="11.5703125" bestFit="1" customWidth="1"/>
  </cols>
  <sheetData>
    <row r="3" spans="1:14" ht="15.75" x14ac:dyDescent="0.25">
      <c r="A3" s="257" t="s">
        <v>687</v>
      </c>
      <c r="B3" s="257"/>
      <c r="C3" s="257"/>
      <c r="D3" s="257"/>
      <c r="E3" s="257"/>
      <c r="F3" s="257"/>
      <c r="G3" s="257"/>
      <c r="H3" s="257"/>
      <c r="I3" s="257"/>
    </row>
    <row r="4" spans="1:14" ht="15.75" x14ac:dyDescent="0.25">
      <c r="A4" s="257" t="s">
        <v>736</v>
      </c>
      <c r="B4" s="257"/>
      <c r="C4" s="257"/>
      <c r="D4" s="257"/>
      <c r="E4" s="257"/>
      <c r="F4" s="257"/>
      <c r="G4" s="257"/>
      <c r="H4" s="257"/>
      <c r="I4" s="257"/>
    </row>
    <row r="6" spans="1:14" x14ac:dyDescent="0.25">
      <c r="B6" s="258" t="s">
        <v>652</v>
      </c>
      <c r="C6" s="258"/>
      <c r="D6" s="259" t="s">
        <v>686</v>
      </c>
      <c r="E6" s="259"/>
      <c r="F6" s="255" t="s">
        <v>741</v>
      </c>
      <c r="G6" s="255"/>
      <c r="H6" s="256" t="s">
        <v>653</v>
      </c>
      <c r="I6" s="256"/>
      <c r="J6" s="256"/>
      <c r="K6" s="200"/>
    </row>
    <row r="7" spans="1:14" x14ac:dyDescent="0.25">
      <c r="A7" s="100" t="s">
        <v>658</v>
      </c>
      <c r="B7" s="101" t="s">
        <v>650</v>
      </c>
      <c r="C7" s="101" t="s">
        <v>651</v>
      </c>
      <c r="D7" s="101" t="s">
        <v>650</v>
      </c>
      <c r="E7" s="101" t="s">
        <v>651</v>
      </c>
      <c r="F7" s="193" t="s">
        <v>650</v>
      </c>
      <c r="G7" s="193" t="s">
        <v>651</v>
      </c>
      <c r="H7" s="102">
        <v>2019</v>
      </c>
      <c r="I7" s="100">
        <v>2020</v>
      </c>
      <c r="J7" s="100">
        <v>2021</v>
      </c>
      <c r="K7" s="231"/>
      <c r="L7" s="187"/>
      <c r="M7" s="187"/>
      <c r="N7" s="187"/>
    </row>
    <row r="8" spans="1:14" x14ac:dyDescent="0.25">
      <c r="A8" s="103" t="s">
        <v>621</v>
      </c>
      <c r="B8" s="104">
        <v>2023</v>
      </c>
      <c r="C8" s="105">
        <v>457238.46</v>
      </c>
      <c r="D8" s="93">
        <v>3035</v>
      </c>
      <c r="E8" s="94">
        <v>685970.7</v>
      </c>
      <c r="F8" s="210">
        <v>2453</v>
      </c>
      <c r="G8" s="94">
        <v>554427.0600000188</v>
      </c>
      <c r="H8" s="95">
        <f t="shared" ref="H8:H22" si="0">C8/$C$24*100</f>
        <v>44.514156438269033</v>
      </c>
      <c r="I8" s="95">
        <f t="shared" ref="I8:I24" si="1">E8/$E$24*100</f>
        <v>52.783012402244736</v>
      </c>
      <c r="J8" s="95">
        <f>G8/$G$24*100</f>
        <v>53.053460388511667</v>
      </c>
      <c r="K8" s="212"/>
      <c r="L8" s="188"/>
      <c r="M8" s="189"/>
      <c r="N8" s="189"/>
    </row>
    <row r="9" spans="1:14" x14ac:dyDescent="0.25">
      <c r="A9" s="103" t="s">
        <v>620</v>
      </c>
      <c r="B9" s="106">
        <v>597</v>
      </c>
      <c r="C9" s="105">
        <v>123793.92</v>
      </c>
      <c r="D9" s="93">
        <v>831</v>
      </c>
      <c r="E9" s="94">
        <v>172316.16</v>
      </c>
      <c r="F9" s="210">
        <v>564</v>
      </c>
      <c r="G9" s="94">
        <v>116951.0400000003</v>
      </c>
      <c r="H9" s="95">
        <f t="shared" si="0"/>
        <v>12.051877527945836</v>
      </c>
      <c r="I9" s="95">
        <f t="shared" si="1"/>
        <v>13.25911735062035</v>
      </c>
      <c r="J9" s="95">
        <f t="shared" ref="J9:J24" si="2">G9/$G$24*100</f>
        <v>11.191115686227596</v>
      </c>
      <c r="K9" s="212"/>
      <c r="L9" s="188"/>
      <c r="M9" s="189"/>
      <c r="N9" s="189"/>
    </row>
    <row r="10" spans="1:14" x14ac:dyDescent="0.25">
      <c r="A10" s="103" t="s">
        <v>618</v>
      </c>
      <c r="B10" s="106">
        <v>995</v>
      </c>
      <c r="C10" s="105">
        <v>97549.8</v>
      </c>
      <c r="D10" s="93">
        <v>978</v>
      </c>
      <c r="E10" s="94">
        <v>95883.12</v>
      </c>
      <c r="F10" s="210">
        <v>990</v>
      </c>
      <c r="G10" s="94">
        <v>97059.599999998449</v>
      </c>
      <c r="H10" s="95">
        <f t="shared" si="0"/>
        <v>9.4968980905977514</v>
      </c>
      <c r="I10" s="95">
        <f t="shared" si="1"/>
        <v>7.3778660110787815</v>
      </c>
      <c r="J10" s="95">
        <f t="shared" si="2"/>
        <v>9.2876917730612387</v>
      </c>
      <c r="K10" s="212"/>
      <c r="L10" s="188"/>
      <c r="M10" s="189"/>
      <c r="N10" s="189"/>
    </row>
    <row r="11" spans="1:14" x14ac:dyDescent="0.25">
      <c r="A11" s="103" t="s">
        <v>614</v>
      </c>
      <c r="B11" s="104">
        <v>3338</v>
      </c>
      <c r="C11" s="105">
        <v>59216.12</v>
      </c>
      <c r="D11" s="93">
        <v>4907</v>
      </c>
      <c r="E11" s="94">
        <v>87050.18</v>
      </c>
      <c r="F11" s="210">
        <v>4208</v>
      </c>
      <c r="G11" s="94">
        <v>74649.920000000231</v>
      </c>
      <c r="H11" s="95">
        <f t="shared" si="0"/>
        <v>5.7649473085604201</v>
      </c>
      <c r="I11" s="95">
        <f t="shared" si="1"/>
        <v>6.6982026062594748</v>
      </c>
      <c r="J11" s="95">
        <f t="shared" si="2"/>
        <v>7.1432959526280007</v>
      </c>
      <c r="K11" s="212"/>
      <c r="L11" s="188"/>
      <c r="M11" s="189"/>
      <c r="N11" s="189"/>
    </row>
    <row r="12" spans="1:14" x14ac:dyDescent="0.25">
      <c r="A12" s="103" t="s">
        <v>613</v>
      </c>
      <c r="B12" s="104">
        <v>1872</v>
      </c>
      <c r="C12" s="105">
        <v>108089.28</v>
      </c>
      <c r="D12" s="93">
        <v>1463</v>
      </c>
      <c r="E12" s="94">
        <v>84473.62</v>
      </c>
      <c r="F12" s="210">
        <v>1027</v>
      </c>
      <c r="G12" s="94">
        <v>59298.979999999465</v>
      </c>
      <c r="H12" s="95">
        <f t="shared" si="0"/>
        <v>10.522962393014497</v>
      </c>
      <c r="I12" s="95">
        <f t="shared" si="1"/>
        <v>6.4999454526592881</v>
      </c>
      <c r="J12" s="95">
        <f t="shared" si="2"/>
        <v>5.674355228096208</v>
      </c>
      <c r="K12" s="212"/>
      <c r="L12" s="188"/>
      <c r="M12" s="189"/>
      <c r="N12" s="189"/>
    </row>
    <row r="13" spans="1:14" x14ac:dyDescent="0.25">
      <c r="A13" s="103" t="s">
        <v>619</v>
      </c>
      <c r="B13" s="106">
        <v>644</v>
      </c>
      <c r="C13" s="105">
        <v>94436.160000000003</v>
      </c>
      <c r="D13" s="93">
        <v>561</v>
      </c>
      <c r="E13" s="94">
        <v>82265.039999999994</v>
      </c>
      <c r="F13" s="210">
        <v>486</v>
      </c>
      <c r="G13" s="94">
        <v>71267.039999999761</v>
      </c>
      <c r="H13" s="95">
        <f t="shared" si="0"/>
        <v>9.193771669315403</v>
      </c>
      <c r="I13" s="95">
        <f t="shared" si="1"/>
        <v>6.3300030549280875</v>
      </c>
      <c r="J13" s="95">
        <f t="shared" si="2"/>
        <v>6.8195861212949005</v>
      </c>
      <c r="K13" s="212"/>
      <c r="L13" s="188"/>
      <c r="M13" s="189"/>
      <c r="N13" s="189"/>
    </row>
    <row r="14" spans="1:14" x14ac:dyDescent="0.25">
      <c r="A14" s="103" t="s">
        <v>617</v>
      </c>
      <c r="B14" s="106">
        <v>393</v>
      </c>
      <c r="C14" s="105">
        <v>50296.14</v>
      </c>
      <c r="D14" s="93">
        <v>461</v>
      </c>
      <c r="E14" s="94">
        <v>58998.78</v>
      </c>
      <c r="F14" s="210">
        <v>380</v>
      </c>
      <c r="G14" s="94">
        <v>48632.4000000003</v>
      </c>
      <c r="H14" s="95">
        <f t="shared" si="0"/>
        <v>4.8965483879048151</v>
      </c>
      <c r="I14" s="95">
        <f t="shared" si="1"/>
        <v>4.5397468674060111</v>
      </c>
      <c r="J14" s="95">
        <f t="shared" si="2"/>
        <v>4.6536637425276153</v>
      </c>
      <c r="K14" s="212"/>
      <c r="L14" s="188"/>
      <c r="M14" s="189"/>
      <c r="N14" s="189"/>
    </row>
    <row r="15" spans="1:14" x14ac:dyDescent="0.25">
      <c r="A15" s="103" t="s">
        <v>616</v>
      </c>
      <c r="B15" s="106">
        <v>301</v>
      </c>
      <c r="C15" s="105">
        <v>23893.38</v>
      </c>
      <c r="D15" s="93">
        <v>315</v>
      </c>
      <c r="E15" s="94">
        <v>25004.7</v>
      </c>
      <c r="F15" s="210">
        <v>232</v>
      </c>
      <c r="G15" s="94">
        <v>18416.159999999953</v>
      </c>
      <c r="H15" s="95">
        <f t="shared" si="0"/>
        <v>2.3261246553035115</v>
      </c>
      <c r="I15" s="95">
        <f t="shared" si="1"/>
        <v>1.9240229797197008</v>
      </c>
      <c r="J15" s="95">
        <f t="shared" si="2"/>
        <v>1.762253478516105</v>
      </c>
      <c r="K15" s="212"/>
      <c r="L15" s="188"/>
      <c r="M15" s="189"/>
      <c r="N15" s="189"/>
    </row>
    <row r="16" spans="1:14" x14ac:dyDescent="0.25">
      <c r="A16" s="103" t="s">
        <v>628</v>
      </c>
      <c r="B16" s="106">
        <v>39</v>
      </c>
      <c r="C16" s="105">
        <v>5876.91</v>
      </c>
      <c r="D16" s="93">
        <v>19</v>
      </c>
      <c r="E16" s="94">
        <v>2863.11</v>
      </c>
      <c r="F16" s="210">
        <v>4</v>
      </c>
      <c r="G16" s="94">
        <v>602.76</v>
      </c>
      <c r="H16" s="95">
        <f t="shared" si="0"/>
        <v>0.57214279637287646</v>
      </c>
      <c r="I16" s="95">
        <f t="shared" si="1"/>
        <v>0.22030615978057216</v>
      </c>
      <c r="J16" s="95">
        <f t="shared" si="2"/>
        <v>5.7678468622686274E-2</v>
      </c>
      <c r="K16" s="212"/>
      <c r="L16" s="188"/>
      <c r="M16" s="189"/>
      <c r="N16" s="189"/>
    </row>
    <row r="17" spans="1:17" x14ac:dyDescent="0.25">
      <c r="A17" s="103" t="s">
        <v>615</v>
      </c>
      <c r="B17" s="106">
        <v>129</v>
      </c>
      <c r="C17" s="105">
        <v>2407.14</v>
      </c>
      <c r="D17" s="93">
        <v>127</v>
      </c>
      <c r="E17" s="94">
        <v>2369.8200000000002</v>
      </c>
      <c r="F17" s="210">
        <v>99</v>
      </c>
      <c r="G17" s="94">
        <v>1847.3400000000031</v>
      </c>
      <c r="H17" s="95">
        <f t="shared" si="0"/>
        <v>0.23434556780025656</v>
      </c>
      <c r="I17" s="95">
        <f t="shared" si="1"/>
        <v>0.18234924385412909</v>
      </c>
      <c r="J17" s="95">
        <f t="shared" si="2"/>
        <v>0.17677308087038532</v>
      </c>
      <c r="K17" s="212"/>
      <c r="L17" s="188"/>
      <c r="M17" s="189"/>
      <c r="N17" s="189"/>
    </row>
    <row r="18" spans="1:17" x14ac:dyDescent="0.25">
      <c r="A18" s="103" t="s">
        <v>627</v>
      </c>
      <c r="B18" s="106">
        <v>11</v>
      </c>
      <c r="C18" s="105">
        <v>1520.75</v>
      </c>
      <c r="D18" s="93">
        <v>5</v>
      </c>
      <c r="E18" s="94">
        <v>691.25</v>
      </c>
      <c r="F18" s="210">
        <v>0</v>
      </c>
      <c r="G18" s="94">
        <v>0</v>
      </c>
      <c r="H18" s="95">
        <f t="shared" si="0"/>
        <v>0.14805163897082851</v>
      </c>
      <c r="I18" s="95">
        <f t="shared" si="1"/>
        <v>5.3189235812916895E-2</v>
      </c>
      <c r="J18" s="95">
        <f t="shared" si="2"/>
        <v>0</v>
      </c>
      <c r="K18" s="212"/>
      <c r="L18" s="188"/>
      <c r="M18" s="189"/>
      <c r="N18" s="189"/>
    </row>
    <row r="19" spans="1:17" x14ac:dyDescent="0.25">
      <c r="A19" s="103" t="s">
        <v>624</v>
      </c>
      <c r="B19" s="106">
        <v>7</v>
      </c>
      <c r="C19" s="106">
        <v>597.30999999999995</v>
      </c>
      <c r="D19" s="93">
        <v>8</v>
      </c>
      <c r="E19" s="94">
        <v>682.64</v>
      </c>
      <c r="F19" s="210">
        <v>5</v>
      </c>
      <c r="G19" s="94">
        <v>426.65</v>
      </c>
      <c r="H19" s="95">
        <f t="shared" si="0"/>
        <v>5.8150731200832202E-2</v>
      </c>
      <c r="I19" s="95">
        <f t="shared" si="1"/>
        <v>5.2526726850386382E-2</v>
      </c>
      <c r="J19" s="95">
        <f t="shared" si="2"/>
        <v>4.0826396306770686E-2</v>
      </c>
      <c r="K19" s="212"/>
      <c r="L19" s="188"/>
      <c r="M19" s="189"/>
      <c r="N19" s="189"/>
    </row>
    <row r="20" spans="1:17" x14ac:dyDescent="0.25">
      <c r="A20" s="103" t="s">
        <v>625</v>
      </c>
      <c r="B20" s="106">
        <v>16</v>
      </c>
      <c r="C20" s="105">
        <v>1045.76</v>
      </c>
      <c r="D20" s="93">
        <v>8</v>
      </c>
      <c r="E20" s="94">
        <v>522.88</v>
      </c>
      <c r="F20" s="210">
        <v>8</v>
      </c>
      <c r="G20" s="94">
        <v>522.88</v>
      </c>
      <c r="H20" s="95">
        <f t="shared" si="0"/>
        <v>0.10180929276352697</v>
      </c>
      <c r="I20" s="95">
        <f t="shared" si="1"/>
        <v>4.0233761478275572E-2</v>
      </c>
      <c r="J20" s="95">
        <f t="shared" si="2"/>
        <v>5.003470315453945E-2</v>
      </c>
      <c r="K20" s="212"/>
      <c r="L20" s="188"/>
      <c r="M20" s="189"/>
      <c r="N20" s="189"/>
    </row>
    <row r="21" spans="1:17" x14ac:dyDescent="0.25">
      <c r="A21" s="103" t="s">
        <v>623</v>
      </c>
      <c r="B21" s="106">
        <v>4</v>
      </c>
      <c r="C21" s="106">
        <v>211.68</v>
      </c>
      <c r="D21" s="93">
        <v>6</v>
      </c>
      <c r="E21" s="94">
        <v>317.52</v>
      </c>
      <c r="F21" s="210">
        <v>1</v>
      </c>
      <c r="G21" s="94">
        <v>52.92</v>
      </c>
      <c r="H21" s="95">
        <f t="shared" si="0"/>
        <v>2.0607970368137423E-2</v>
      </c>
      <c r="I21" s="95">
        <f t="shared" si="1"/>
        <v>2.4432037837710485E-2</v>
      </c>
      <c r="J21" s="95">
        <f t="shared" si="2"/>
        <v>5.063946777345142E-3</v>
      </c>
      <c r="K21" s="212"/>
      <c r="L21" s="188"/>
      <c r="M21" s="189"/>
      <c r="N21" s="189"/>
    </row>
    <row r="22" spans="1:17" x14ac:dyDescent="0.25">
      <c r="A22" s="103" t="s">
        <v>626</v>
      </c>
      <c r="B22" s="106">
        <v>10</v>
      </c>
      <c r="C22" s="106">
        <v>977.7</v>
      </c>
      <c r="D22" s="93">
        <v>2</v>
      </c>
      <c r="E22" s="94">
        <v>195.54</v>
      </c>
      <c r="F22" s="210">
        <v>9</v>
      </c>
      <c r="G22" s="94">
        <v>879.93</v>
      </c>
      <c r="H22" s="95">
        <f t="shared" si="0"/>
        <v>9.518335520090683E-2</v>
      </c>
      <c r="I22" s="95">
        <f t="shared" si="1"/>
        <v>1.5046109469595326E-2</v>
      </c>
      <c r="J22" s="95">
        <f t="shared" si="2"/>
        <v>8.4201033404937842E-2</v>
      </c>
      <c r="K22" s="212"/>
      <c r="L22" s="190"/>
      <c r="M22" s="191"/>
      <c r="N22" s="191"/>
    </row>
    <row r="23" spans="1:17" x14ac:dyDescent="0.25">
      <c r="A23" s="103" t="s">
        <v>622</v>
      </c>
      <c r="B23" s="106">
        <v>2</v>
      </c>
      <c r="C23" s="106">
        <v>24.88</v>
      </c>
      <c r="D23" s="93">
        <v>0</v>
      </c>
      <c r="E23" s="94">
        <v>0</v>
      </c>
      <c r="F23" s="210">
        <v>0</v>
      </c>
      <c r="G23" s="94">
        <v>0</v>
      </c>
      <c r="H23" s="2">
        <v>0</v>
      </c>
      <c r="I23" s="95">
        <f t="shared" si="1"/>
        <v>0</v>
      </c>
      <c r="J23" s="95">
        <f t="shared" si="2"/>
        <v>0</v>
      </c>
      <c r="K23" s="212"/>
    </row>
    <row r="24" spans="1:17" x14ac:dyDescent="0.25">
      <c r="A24" s="107" t="s">
        <v>2</v>
      </c>
      <c r="B24" s="108">
        <v>10381</v>
      </c>
      <c r="C24" s="109">
        <v>1027175.39</v>
      </c>
      <c r="D24" s="96">
        <f>SUBTOTAL(9,D8:D23)</f>
        <v>12726</v>
      </c>
      <c r="E24" s="97">
        <f>SUBTOTAL(9,E8:E23)</f>
        <v>1299605.0599999998</v>
      </c>
      <c r="F24" s="218">
        <f>SUM(F8:F23)</f>
        <v>10466</v>
      </c>
      <c r="G24" s="97">
        <f>SUM(G8:G23)</f>
        <v>1045034.6800000174</v>
      </c>
      <c r="H24" s="97">
        <f t="shared" ref="H24" si="3">C24/$C$24*100</f>
        <v>100</v>
      </c>
      <c r="I24" s="97">
        <f t="shared" si="1"/>
        <v>100</v>
      </c>
      <c r="J24" s="97">
        <f t="shared" si="2"/>
        <v>100</v>
      </c>
      <c r="K24" s="234"/>
    </row>
    <row r="30" spans="1:17" x14ac:dyDescent="0.25">
      <c r="B30" s="258" t="s">
        <v>652</v>
      </c>
      <c r="C30" s="258"/>
      <c r="D30" s="259" t="s">
        <v>686</v>
      </c>
      <c r="E30" s="259"/>
      <c r="F30" s="255" t="s">
        <v>741</v>
      </c>
      <c r="G30" s="255"/>
      <c r="H30" s="71" t="s">
        <v>655</v>
      </c>
      <c r="I30" s="256" t="s">
        <v>656</v>
      </c>
      <c r="J30" s="256"/>
      <c r="K30" s="256"/>
      <c r="L30" s="251" t="s">
        <v>711</v>
      </c>
      <c r="M30" s="251"/>
      <c r="N30" s="251"/>
    </row>
    <row r="31" spans="1:17" x14ac:dyDescent="0.25">
      <c r="A31" s="53" t="s">
        <v>634</v>
      </c>
      <c r="B31" s="52" t="s">
        <v>650</v>
      </c>
      <c r="C31" s="52" t="s">
        <v>651</v>
      </c>
      <c r="D31" s="101" t="s">
        <v>650</v>
      </c>
      <c r="E31" s="101" t="s">
        <v>651</v>
      </c>
      <c r="F31" s="193" t="s">
        <v>650</v>
      </c>
      <c r="G31" s="193" t="s">
        <v>651</v>
      </c>
      <c r="H31" s="52" t="s">
        <v>651</v>
      </c>
      <c r="I31" s="60">
        <v>2019</v>
      </c>
      <c r="J31" s="53">
        <v>2020</v>
      </c>
      <c r="K31" s="197" t="s">
        <v>745</v>
      </c>
      <c r="L31" s="162">
        <v>2019</v>
      </c>
      <c r="M31" s="162">
        <v>2020</v>
      </c>
      <c r="N31" s="193">
        <v>2021</v>
      </c>
      <c r="O31" s="163"/>
      <c r="P31" s="3"/>
      <c r="Q31" s="3"/>
    </row>
    <row r="32" spans="1:17" x14ac:dyDescent="0.25">
      <c r="A32" s="54" t="s">
        <v>243</v>
      </c>
      <c r="B32" s="55">
        <v>5074</v>
      </c>
      <c r="C32" s="2">
        <v>496917.03</v>
      </c>
      <c r="D32" s="93">
        <v>6851</v>
      </c>
      <c r="E32" s="94">
        <v>706358.97</v>
      </c>
      <c r="F32" s="210">
        <v>5491</v>
      </c>
      <c r="G32" s="94">
        <v>543620.89999998698</v>
      </c>
      <c r="H32" s="2">
        <v>488941.85</v>
      </c>
      <c r="I32" s="81">
        <f t="shared" ref="I32:I61" si="4">H32-C32</f>
        <v>-7975.1800000000512</v>
      </c>
      <c r="J32" s="81">
        <f t="shared" ref="J32:J61" si="5">H32-E32</f>
        <v>-217417.12</v>
      </c>
      <c r="K32" s="81">
        <v>-217659.66666665365</v>
      </c>
      <c r="L32" s="120">
        <f>C32/H32*100</f>
        <v>101.63111012076386</v>
      </c>
      <c r="M32" s="120">
        <f>E32/H32*100</f>
        <v>144.46686656092132</v>
      </c>
      <c r="N32" s="198">
        <v>166.77470950788532</v>
      </c>
      <c r="O32" s="163"/>
      <c r="P32" s="176"/>
      <c r="Q32" s="3"/>
    </row>
    <row r="33" spans="1:17" x14ac:dyDescent="0.25">
      <c r="A33" s="54" t="s">
        <v>197</v>
      </c>
      <c r="B33" s="55">
        <v>1103</v>
      </c>
      <c r="C33" s="2">
        <v>114344.39</v>
      </c>
      <c r="D33" s="93">
        <v>1183</v>
      </c>
      <c r="E33" s="94">
        <v>127353.93</v>
      </c>
      <c r="F33" s="210">
        <v>1138</v>
      </c>
      <c r="G33" s="94">
        <v>120160.8500000014</v>
      </c>
      <c r="H33" s="2">
        <v>140903.15000000002</v>
      </c>
      <c r="I33" s="81">
        <f t="shared" si="4"/>
        <v>26558.760000000024</v>
      </c>
      <c r="J33" s="81">
        <f t="shared" si="5"/>
        <v>13549.22000000003</v>
      </c>
      <c r="K33" s="81">
        <v>-26225.416666668054</v>
      </c>
      <c r="O33" s="163"/>
      <c r="P33" s="176"/>
      <c r="Q33" s="3"/>
    </row>
    <row r="34" spans="1:17" x14ac:dyDescent="0.25">
      <c r="A34" s="54" t="s">
        <v>239</v>
      </c>
      <c r="B34" s="55">
        <v>955</v>
      </c>
      <c r="C34" s="2">
        <v>88618.68</v>
      </c>
      <c r="D34" s="93">
        <v>836</v>
      </c>
      <c r="E34" s="94">
        <v>85006.16</v>
      </c>
      <c r="F34" s="210">
        <v>612</v>
      </c>
      <c r="G34" s="94">
        <v>62475.259999999675</v>
      </c>
      <c r="H34" s="2">
        <v>156781.82</v>
      </c>
      <c r="I34" s="81">
        <f t="shared" si="4"/>
        <v>68163.140000000014</v>
      </c>
      <c r="J34" s="81">
        <f t="shared" si="5"/>
        <v>71775.66</v>
      </c>
      <c r="K34" s="81">
        <v>42045.953333333659</v>
      </c>
      <c r="O34" s="163"/>
      <c r="P34" s="176"/>
      <c r="Q34" s="3"/>
    </row>
    <row r="35" spans="1:17" x14ac:dyDescent="0.25">
      <c r="A35" s="54" t="s">
        <v>246</v>
      </c>
      <c r="B35" s="55">
        <v>340</v>
      </c>
      <c r="C35" s="2">
        <v>36157.31</v>
      </c>
      <c r="D35" s="93">
        <v>518</v>
      </c>
      <c r="E35" s="94">
        <v>51190.78</v>
      </c>
      <c r="F35" s="210">
        <v>444</v>
      </c>
      <c r="G35" s="94">
        <v>43431.950000000012</v>
      </c>
      <c r="H35" s="2">
        <v>40961.979999999996</v>
      </c>
      <c r="I35" s="81">
        <f t="shared" si="4"/>
        <v>4804.6699999999983</v>
      </c>
      <c r="J35" s="81">
        <f t="shared" si="5"/>
        <v>-10228.800000000003</v>
      </c>
      <c r="K35" s="81">
        <v>-16123.963333333348</v>
      </c>
      <c r="O35" s="163"/>
      <c r="P35" s="176"/>
      <c r="Q35" s="3"/>
    </row>
    <row r="36" spans="1:17" x14ac:dyDescent="0.25">
      <c r="A36" s="54" t="s">
        <v>186</v>
      </c>
      <c r="B36" s="55">
        <v>186</v>
      </c>
      <c r="C36" s="2">
        <v>20648.400000000001</v>
      </c>
      <c r="D36" s="93">
        <v>398</v>
      </c>
      <c r="E36" s="94">
        <v>43952.13</v>
      </c>
      <c r="F36" s="210">
        <v>350</v>
      </c>
      <c r="G36" s="94">
        <v>38266.180000000044</v>
      </c>
      <c r="H36" s="2">
        <v>56546.6</v>
      </c>
      <c r="I36" s="81">
        <f t="shared" si="4"/>
        <v>35898.199999999997</v>
      </c>
      <c r="J36" s="81">
        <f t="shared" si="5"/>
        <v>12594.470000000001</v>
      </c>
      <c r="K36" s="81">
        <v>-568.44666666671401</v>
      </c>
      <c r="O36" s="163"/>
      <c r="P36" s="176"/>
      <c r="Q36" s="3"/>
    </row>
    <row r="37" spans="1:17" x14ac:dyDescent="0.25">
      <c r="A37" s="54" t="s">
        <v>211</v>
      </c>
      <c r="B37" s="55">
        <v>269</v>
      </c>
      <c r="C37" s="2">
        <v>26072.02</v>
      </c>
      <c r="D37" s="93">
        <v>526</v>
      </c>
      <c r="E37" s="94">
        <v>49939.42</v>
      </c>
      <c r="F37" s="210">
        <v>384</v>
      </c>
      <c r="G37" s="94">
        <v>37580.370000000083</v>
      </c>
      <c r="H37" s="2">
        <v>49034.97</v>
      </c>
      <c r="I37" s="81">
        <f t="shared" si="4"/>
        <v>22962.95</v>
      </c>
      <c r="J37" s="81">
        <f t="shared" si="5"/>
        <v>-904.44999999999709</v>
      </c>
      <c r="K37" s="81">
        <v>-4890.3900000000831</v>
      </c>
      <c r="O37" s="163"/>
      <c r="P37" s="176"/>
      <c r="Q37" s="3"/>
    </row>
    <row r="38" spans="1:17" x14ac:dyDescent="0.25">
      <c r="A38" s="54" t="s">
        <v>210</v>
      </c>
      <c r="B38" s="55">
        <v>326</v>
      </c>
      <c r="C38" s="2">
        <v>32017.31</v>
      </c>
      <c r="D38" s="93">
        <v>316</v>
      </c>
      <c r="E38" s="94">
        <v>32082.32</v>
      </c>
      <c r="F38" s="210">
        <v>296</v>
      </c>
      <c r="G38" s="94">
        <v>31917.960000000145</v>
      </c>
      <c r="H38" s="2">
        <v>43385.66</v>
      </c>
      <c r="I38" s="81">
        <f t="shared" si="4"/>
        <v>11368.350000000002</v>
      </c>
      <c r="J38" s="81">
        <f t="shared" si="5"/>
        <v>11303.340000000004</v>
      </c>
      <c r="K38" s="81">
        <v>-2994.1866666668102</v>
      </c>
      <c r="O38" s="163"/>
      <c r="P38" s="176"/>
      <c r="Q38" s="3"/>
    </row>
    <row r="39" spans="1:17" x14ac:dyDescent="0.25">
      <c r="A39" s="54" t="s">
        <v>67</v>
      </c>
      <c r="B39" s="55">
        <v>311</v>
      </c>
      <c r="C39" s="2">
        <v>27536.92</v>
      </c>
      <c r="D39" s="93">
        <v>425</v>
      </c>
      <c r="E39" s="94">
        <v>36007</v>
      </c>
      <c r="F39" s="210">
        <v>366</v>
      </c>
      <c r="G39" s="94">
        <v>30741.240000000133</v>
      </c>
      <c r="H39" s="2">
        <v>47894.42</v>
      </c>
      <c r="I39" s="81">
        <f t="shared" si="4"/>
        <v>20357.5</v>
      </c>
      <c r="J39" s="81">
        <f t="shared" si="5"/>
        <v>11887.419999999998</v>
      </c>
      <c r="K39" s="81">
        <v>1188.3733333331984</v>
      </c>
      <c r="O39" s="163"/>
      <c r="P39" s="176"/>
      <c r="Q39" s="3"/>
    </row>
    <row r="40" spans="1:17" x14ac:dyDescent="0.25">
      <c r="A40" s="54" t="s">
        <v>276</v>
      </c>
      <c r="B40" s="55">
        <v>247</v>
      </c>
      <c r="C40" s="2">
        <v>24267.39</v>
      </c>
      <c r="D40" s="93">
        <v>267</v>
      </c>
      <c r="E40" s="94">
        <v>26124.86</v>
      </c>
      <c r="F40" s="210">
        <v>198</v>
      </c>
      <c r="G40" s="94">
        <v>19503.740000000038</v>
      </c>
      <c r="H40" s="2">
        <v>44294.54</v>
      </c>
      <c r="I40" s="81">
        <f t="shared" si="4"/>
        <v>20027.150000000001</v>
      </c>
      <c r="J40" s="81">
        <f t="shared" si="5"/>
        <v>18169.68</v>
      </c>
      <c r="K40" s="81">
        <v>10025.953333333295</v>
      </c>
      <c r="O40" s="163"/>
      <c r="P40" s="176"/>
      <c r="Q40" s="3"/>
    </row>
    <row r="41" spans="1:17" x14ac:dyDescent="0.25">
      <c r="A41" s="54" t="s">
        <v>371</v>
      </c>
      <c r="B41" s="55">
        <v>244</v>
      </c>
      <c r="C41" s="2">
        <v>25853.62</v>
      </c>
      <c r="D41" s="93">
        <v>186</v>
      </c>
      <c r="E41" s="94">
        <v>19528.5</v>
      </c>
      <c r="F41" s="210">
        <v>144</v>
      </c>
      <c r="G41" s="94">
        <v>15560.160000000003</v>
      </c>
      <c r="H41" s="2">
        <v>36711.630000000005</v>
      </c>
      <c r="I41" s="81">
        <f t="shared" si="4"/>
        <v>10858.010000000006</v>
      </c>
      <c r="J41" s="81">
        <f t="shared" si="5"/>
        <v>17183.130000000005</v>
      </c>
      <c r="K41" s="81">
        <v>8914.2599999999984</v>
      </c>
      <c r="O41" s="163"/>
      <c r="P41" s="176"/>
      <c r="Q41" s="3"/>
    </row>
    <row r="42" spans="1:17" x14ac:dyDescent="0.25">
      <c r="A42" s="54" t="s">
        <v>41</v>
      </c>
      <c r="B42" s="55">
        <v>186</v>
      </c>
      <c r="C42" s="2">
        <v>18395.580000000002</v>
      </c>
      <c r="D42" s="93">
        <v>170</v>
      </c>
      <c r="E42" s="94">
        <v>16910.34</v>
      </c>
      <c r="F42" s="210">
        <v>146</v>
      </c>
      <c r="G42" s="94">
        <v>14255.719999999994</v>
      </c>
      <c r="H42" s="2">
        <v>22392.309999999998</v>
      </c>
      <c r="I42" s="81">
        <f t="shared" si="4"/>
        <v>3996.7299999999959</v>
      </c>
      <c r="J42" s="81">
        <f t="shared" si="5"/>
        <v>5481.9699999999975</v>
      </c>
      <c r="K42" s="81">
        <v>672.48666666667123</v>
      </c>
      <c r="O42" s="163"/>
      <c r="P42" s="176"/>
      <c r="Q42" s="3"/>
    </row>
    <row r="43" spans="1:17" x14ac:dyDescent="0.25">
      <c r="A43" s="54" t="s">
        <v>149</v>
      </c>
      <c r="B43" s="55">
        <v>172</v>
      </c>
      <c r="C43" s="2">
        <v>18737.38</v>
      </c>
      <c r="D43" s="93">
        <v>176</v>
      </c>
      <c r="E43" s="94">
        <v>18090.18</v>
      </c>
      <c r="F43" s="210">
        <v>136</v>
      </c>
      <c r="G43" s="94">
        <v>13454.689999999999</v>
      </c>
      <c r="H43" s="2">
        <v>33592.92</v>
      </c>
      <c r="I43" s="81">
        <f t="shared" si="4"/>
        <v>14855.539999999997</v>
      </c>
      <c r="J43" s="81">
        <f t="shared" si="5"/>
        <v>15502.739999999998</v>
      </c>
      <c r="K43" s="81">
        <v>8940.59</v>
      </c>
      <c r="O43" s="163"/>
      <c r="P43" s="176"/>
      <c r="Q43" s="3"/>
    </row>
    <row r="44" spans="1:17" x14ac:dyDescent="0.25">
      <c r="A44" s="54" t="s">
        <v>201</v>
      </c>
      <c r="B44" s="55">
        <v>83</v>
      </c>
      <c r="C44" s="2">
        <v>7234.72</v>
      </c>
      <c r="D44" s="93">
        <v>128</v>
      </c>
      <c r="E44" s="94">
        <v>10229.16</v>
      </c>
      <c r="F44" s="210">
        <v>131</v>
      </c>
      <c r="G44" s="94">
        <v>11735.469999999998</v>
      </c>
      <c r="H44" s="2">
        <v>30331.65</v>
      </c>
      <c r="I44" s="81">
        <f t="shared" si="4"/>
        <v>23096.93</v>
      </c>
      <c r="J44" s="81">
        <f t="shared" si="5"/>
        <v>20102.490000000002</v>
      </c>
      <c r="K44" s="81">
        <v>8485.6300000000047</v>
      </c>
      <c r="O44" s="163"/>
      <c r="P44" s="176"/>
      <c r="Q44" s="3"/>
    </row>
    <row r="45" spans="1:17" x14ac:dyDescent="0.25">
      <c r="A45" s="54" t="s">
        <v>230</v>
      </c>
      <c r="B45" s="55">
        <v>203</v>
      </c>
      <c r="C45" s="2">
        <v>18011.599999999999</v>
      </c>
      <c r="D45" s="93">
        <v>120</v>
      </c>
      <c r="E45" s="94">
        <v>11737.02</v>
      </c>
      <c r="F45" s="210">
        <v>118</v>
      </c>
      <c r="G45" s="94">
        <v>11000.599999999989</v>
      </c>
      <c r="H45" s="2">
        <v>43118.34</v>
      </c>
      <c r="I45" s="81">
        <f t="shared" si="4"/>
        <v>25106.739999999998</v>
      </c>
      <c r="J45" s="81">
        <f t="shared" si="5"/>
        <v>31381.319999999996</v>
      </c>
      <c r="K45" s="81">
        <v>17744.960000000006</v>
      </c>
      <c r="O45" s="163"/>
      <c r="P45" s="176"/>
      <c r="Q45" s="3"/>
    </row>
    <row r="46" spans="1:17" x14ac:dyDescent="0.25">
      <c r="A46" s="54" t="s">
        <v>278</v>
      </c>
      <c r="B46" s="55">
        <v>92</v>
      </c>
      <c r="C46" s="2">
        <v>9066.98</v>
      </c>
      <c r="D46" s="93">
        <v>74</v>
      </c>
      <c r="E46" s="94">
        <v>7654.82</v>
      </c>
      <c r="F46" s="210">
        <v>92</v>
      </c>
      <c r="G46" s="94">
        <v>9478.489999999998</v>
      </c>
      <c r="H46" s="2">
        <v>76381.570000000007</v>
      </c>
      <c r="I46" s="81">
        <f t="shared" si="4"/>
        <v>67314.590000000011</v>
      </c>
      <c r="J46" s="81">
        <f t="shared" si="5"/>
        <v>68726.75</v>
      </c>
      <c r="K46" s="81">
        <v>41442.556666666671</v>
      </c>
      <c r="O46" s="163"/>
      <c r="P46" s="176"/>
      <c r="Q46" s="3"/>
    </row>
    <row r="47" spans="1:17" x14ac:dyDescent="0.25">
      <c r="A47" s="54" t="s">
        <v>16</v>
      </c>
      <c r="B47" s="55">
        <v>60</v>
      </c>
      <c r="C47" s="2">
        <v>5584.49</v>
      </c>
      <c r="D47" s="93">
        <v>72</v>
      </c>
      <c r="E47" s="94">
        <v>6633.62</v>
      </c>
      <c r="F47" s="210">
        <v>72</v>
      </c>
      <c r="G47" s="94">
        <v>6440.1599999999971</v>
      </c>
      <c r="H47" s="2">
        <v>15504.43</v>
      </c>
      <c r="I47" s="81">
        <f t="shared" si="4"/>
        <v>9919.94</v>
      </c>
      <c r="J47" s="81">
        <f t="shared" si="5"/>
        <v>8870.8100000000013</v>
      </c>
      <c r="K47" s="81">
        <v>3896.1266666666697</v>
      </c>
      <c r="O47" s="163"/>
      <c r="P47" s="176"/>
      <c r="Q47" s="3"/>
    </row>
    <row r="48" spans="1:17" x14ac:dyDescent="0.25">
      <c r="A48" s="54" t="s">
        <v>58</v>
      </c>
      <c r="B48" s="55">
        <v>112</v>
      </c>
      <c r="C48" s="2">
        <v>11531.28</v>
      </c>
      <c r="D48" s="93">
        <v>122</v>
      </c>
      <c r="E48" s="94">
        <v>12309.21</v>
      </c>
      <c r="F48" s="210">
        <v>60</v>
      </c>
      <c r="G48" s="94">
        <v>6175.6799999999985</v>
      </c>
      <c r="H48" s="2">
        <v>18658.77</v>
      </c>
      <c r="I48" s="81">
        <f t="shared" si="4"/>
        <v>7127.49</v>
      </c>
      <c r="J48" s="81">
        <f t="shared" si="5"/>
        <v>6349.5600000000013</v>
      </c>
      <c r="K48" s="81">
        <v>6263.5000000000018</v>
      </c>
      <c r="O48" s="163"/>
      <c r="P48" s="176"/>
      <c r="Q48" s="3"/>
    </row>
    <row r="49" spans="1:17" x14ac:dyDescent="0.25">
      <c r="A49" s="54" t="s">
        <v>253</v>
      </c>
      <c r="B49" s="55">
        <v>66</v>
      </c>
      <c r="C49" s="2">
        <v>6630.84</v>
      </c>
      <c r="D49" s="93">
        <v>60</v>
      </c>
      <c r="E49" s="94">
        <v>6174.9</v>
      </c>
      <c r="F49" s="210">
        <v>60</v>
      </c>
      <c r="G49" s="94">
        <v>6019.4999999999973</v>
      </c>
      <c r="H49" s="2">
        <v>14319.32</v>
      </c>
      <c r="I49" s="81">
        <f t="shared" si="4"/>
        <v>7688.48</v>
      </c>
      <c r="J49" s="81">
        <f t="shared" si="5"/>
        <v>8144.42</v>
      </c>
      <c r="K49" s="81">
        <v>3526.7133333333359</v>
      </c>
      <c r="O49" s="163"/>
      <c r="P49" s="176"/>
      <c r="Q49" s="3"/>
    </row>
    <row r="50" spans="1:17" x14ac:dyDescent="0.25">
      <c r="A50" s="54" t="s">
        <v>227</v>
      </c>
      <c r="B50" s="55">
        <v>50</v>
      </c>
      <c r="C50" s="2">
        <v>5300.5</v>
      </c>
      <c r="D50" s="93">
        <v>64</v>
      </c>
      <c r="E50" s="94">
        <v>7346.68</v>
      </c>
      <c r="F50" s="210">
        <v>52</v>
      </c>
      <c r="G50" s="94">
        <v>5831.5999999999985</v>
      </c>
      <c r="H50" s="2">
        <v>26820.87</v>
      </c>
      <c r="I50" s="81">
        <f t="shared" si="4"/>
        <v>21520.37</v>
      </c>
      <c r="J50" s="81">
        <f t="shared" si="5"/>
        <v>19474.189999999999</v>
      </c>
      <c r="K50" s="81">
        <v>12048.98</v>
      </c>
      <c r="O50" s="163"/>
      <c r="P50" s="176"/>
      <c r="Q50" s="3"/>
    </row>
    <row r="51" spans="1:17" x14ac:dyDescent="0.25">
      <c r="A51" s="54" t="s">
        <v>258</v>
      </c>
      <c r="B51" s="55">
        <v>118</v>
      </c>
      <c r="C51" s="2">
        <v>13696.59</v>
      </c>
      <c r="D51" s="93">
        <v>100</v>
      </c>
      <c r="E51" s="94">
        <v>10126.26</v>
      </c>
      <c r="F51" s="210">
        <v>62</v>
      </c>
      <c r="G51" s="94">
        <v>5590.1399999999967</v>
      </c>
      <c r="H51" s="2">
        <v>27373.329999999998</v>
      </c>
      <c r="I51" s="81">
        <f t="shared" si="4"/>
        <v>13676.739999999998</v>
      </c>
      <c r="J51" s="81">
        <f t="shared" si="5"/>
        <v>17247.07</v>
      </c>
      <c r="K51" s="81">
        <v>12658.74666666667</v>
      </c>
      <c r="O51" s="163"/>
      <c r="P51" s="176"/>
      <c r="Q51" s="3"/>
    </row>
    <row r="52" spans="1:17" x14ac:dyDescent="0.25">
      <c r="A52" s="54" t="s">
        <v>217</v>
      </c>
      <c r="B52" s="55">
        <v>80</v>
      </c>
      <c r="C52" s="2">
        <v>9592.98</v>
      </c>
      <c r="D52" s="93">
        <v>52</v>
      </c>
      <c r="E52" s="94">
        <v>5966.4</v>
      </c>
      <c r="F52" s="210">
        <v>46</v>
      </c>
      <c r="G52" s="94">
        <v>4993.8999999999987</v>
      </c>
      <c r="H52" s="2">
        <v>24878.37</v>
      </c>
      <c r="I52" s="81">
        <f t="shared" si="4"/>
        <v>15285.39</v>
      </c>
      <c r="J52" s="81">
        <f t="shared" si="5"/>
        <v>18911.97</v>
      </c>
      <c r="K52" s="81">
        <v>11591.68</v>
      </c>
      <c r="O52" s="163"/>
      <c r="P52" s="176"/>
      <c r="Q52" s="3"/>
    </row>
    <row r="53" spans="1:17" x14ac:dyDescent="0.25">
      <c r="A53" s="54" t="s">
        <v>144</v>
      </c>
      <c r="B53" s="55">
        <v>40</v>
      </c>
      <c r="C53" s="2">
        <v>4280.24</v>
      </c>
      <c r="D53" s="93">
        <v>40</v>
      </c>
      <c r="E53" s="94">
        <v>4685.9399999999996</v>
      </c>
      <c r="F53" s="210">
        <v>38</v>
      </c>
      <c r="G53" s="94">
        <v>3999.5799999999986</v>
      </c>
      <c r="H53" s="2">
        <v>16573.7</v>
      </c>
      <c r="I53" s="81">
        <f t="shared" si="4"/>
        <v>12293.460000000001</v>
      </c>
      <c r="J53" s="81">
        <f t="shared" si="5"/>
        <v>11887.760000000002</v>
      </c>
      <c r="K53" s="81">
        <v>7049.5533333333351</v>
      </c>
      <c r="O53" s="163"/>
      <c r="P53" s="176"/>
      <c r="Q53" s="3"/>
    </row>
    <row r="54" spans="1:17" x14ac:dyDescent="0.25">
      <c r="A54" s="54" t="s">
        <v>200</v>
      </c>
      <c r="B54" s="55">
        <v>36</v>
      </c>
      <c r="C54" s="2">
        <v>3997</v>
      </c>
      <c r="D54" s="93">
        <v>14</v>
      </c>
      <c r="E54" s="94">
        <v>1618.34</v>
      </c>
      <c r="F54" s="210">
        <v>14</v>
      </c>
      <c r="G54" s="94">
        <v>1490.36</v>
      </c>
      <c r="H54" s="2">
        <v>22588.34</v>
      </c>
      <c r="I54" s="81">
        <f t="shared" si="4"/>
        <v>18591.34</v>
      </c>
      <c r="J54" s="81">
        <f t="shared" si="5"/>
        <v>20970</v>
      </c>
      <c r="K54" s="81">
        <v>13568.533333333333</v>
      </c>
      <c r="O54" s="163"/>
      <c r="P54" s="176"/>
      <c r="Q54" s="3"/>
    </row>
    <row r="55" spans="1:17" x14ac:dyDescent="0.25">
      <c r="A55" s="54" t="s">
        <v>336</v>
      </c>
      <c r="B55" s="55">
        <v>18</v>
      </c>
      <c r="C55" s="2">
        <v>1676.62</v>
      </c>
      <c r="D55" s="93">
        <v>18</v>
      </c>
      <c r="E55" s="94">
        <v>1465.96</v>
      </c>
      <c r="F55" s="210">
        <v>14</v>
      </c>
      <c r="G55" s="94">
        <v>1066.42</v>
      </c>
      <c r="H55" s="2">
        <v>28041.62</v>
      </c>
      <c r="I55" s="81">
        <f t="shared" si="4"/>
        <v>26365</v>
      </c>
      <c r="J55" s="81">
        <f t="shared" si="5"/>
        <v>26575.66</v>
      </c>
      <c r="K55" s="81">
        <v>17627.993333333332</v>
      </c>
      <c r="O55" s="163"/>
      <c r="P55" s="176"/>
      <c r="Q55" s="3"/>
    </row>
    <row r="56" spans="1:17" x14ac:dyDescent="0.25">
      <c r="A56" s="54" t="s">
        <v>426</v>
      </c>
      <c r="B56" s="55">
        <v>2</v>
      </c>
      <c r="C56" s="2">
        <v>243.76</v>
      </c>
      <c r="D56" s="93">
        <v>4</v>
      </c>
      <c r="E56" s="94">
        <v>487.52</v>
      </c>
      <c r="F56" s="210">
        <v>2</v>
      </c>
      <c r="G56" s="94">
        <v>243.76000000000002</v>
      </c>
      <c r="H56" s="2">
        <v>0</v>
      </c>
      <c r="I56" s="81">
        <f t="shared" si="4"/>
        <v>-243.76</v>
      </c>
      <c r="J56" s="81">
        <f t="shared" si="5"/>
        <v>-487.52</v>
      </c>
      <c r="K56" s="81">
        <v>-243.76000000000002</v>
      </c>
      <c r="O56" s="207"/>
      <c r="P56" s="176"/>
      <c r="Q56" s="208"/>
    </row>
    <row r="57" spans="1:17" x14ac:dyDescent="0.25">
      <c r="A57" s="90">
        <v>251335</v>
      </c>
      <c r="B57" s="55">
        <v>2</v>
      </c>
      <c r="C57" s="2">
        <v>283.76</v>
      </c>
      <c r="D57" s="93">
        <v>4</v>
      </c>
      <c r="E57" s="94">
        <v>487.52</v>
      </c>
      <c r="F57" s="210">
        <v>0</v>
      </c>
      <c r="G57" s="94">
        <v>0</v>
      </c>
      <c r="H57" s="2">
        <v>0</v>
      </c>
      <c r="I57" s="81">
        <f t="shared" si="4"/>
        <v>-283.76</v>
      </c>
      <c r="J57" s="81">
        <f t="shared" si="5"/>
        <v>-487.52</v>
      </c>
      <c r="K57" s="81">
        <v>0</v>
      </c>
      <c r="P57" s="176"/>
    </row>
    <row r="58" spans="1:17" ht="15" customHeight="1" x14ac:dyDescent="0.25">
      <c r="A58" s="54" t="s">
        <v>76</v>
      </c>
      <c r="B58" s="55">
        <v>2</v>
      </c>
      <c r="C58" s="2">
        <v>225.1</v>
      </c>
      <c r="D58" s="93">
        <v>0</v>
      </c>
      <c r="E58" s="94">
        <v>0</v>
      </c>
      <c r="F58" s="210">
        <v>0</v>
      </c>
      <c r="G58" s="94">
        <v>0</v>
      </c>
      <c r="H58" s="2">
        <v>0</v>
      </c>
      <c r="I58" s="81">
        <f t="shared" si="4"/>
        <v>-225.1</v>
      </c>
      <c r="J58" s="81">
        <f t="shared" si="5"/>
        <v>0</v>
      </c>
      <c r="K58" s="81">
        <v>0</v>
      </c>
      <c r="P58" s="176"/>
    </row>
    <row r="59" spans="1:17" ht="15" customHeight="1" x14ac:dyDescent="0.25">
      <c r="A59" s="90">
        <v>312600</v>
      </c>
      <c r="B59" s="55">
        <v>2</v>
      </c>
      <c r="C59" s="2">
        <v>137.12</v>
      </c>
      <c r="D59" s="93">
        <v>0</v>
      </c>
      <c r="E59" s="94">
        <v>0</v>
      </c>
      <c r="F59" s="210">
        <v>0</v>
      </c>
      <c r="G59" s="94">
        <v>0</v>
      </c>
      <c r="H59" s="2">
        <v>0</v>
      </c>
      <c r="I59" s="81">
        <f t="shared" si="4"/>
        <v>-137.12</v>
      </c>
      <c r="J59" s="81">
        <f t="shared" si="5"/>
        <v>0</v>
      </c>
      <c r="K59" s="81">
        <v>0</v>
      </c>
      <c r="P59" s="176"/>
    </row>
    <row r="60" spans="1:17" x14ac:dyDescent="0.25">
      <c r="A60" s="54" t="s">
        <v>137</v>
      </c>
      <c r="B60" s="55">
        <v>2</v>
      </c>
      <c r="C60" s="2">
        <v>115.78</v>
      </c>
      <c r="D60" s="93">
        <v>0</v>
      </c>
      <c r="E60" s="94">
        <v>0</v>
      </c>
      <c r="F60" s="210">
        <v>0</v>
      </c>
      <c r="G60" s="94">
        <v>0</v>
      </c>
      <c r="H60" s="2">
        <v>0</v>
      </c>
      <c r="I60" s="81">
        <f t="shared" si="4"/>
        <v>-115.78</v>
      </c>
      <c r="J60" s="81">
        <f t="shared" si="5"/>
        <v>0</v>
      </c>
      <c r="K60" s="81">
        <v>0</v>
      </c>
      <c r="P60" s="176"/>
    </row>
    <row r="61" spans="1:17" x14ac:dyDescent="0.25">
      <c r="A61" s="54" t="s">
        <v>129</v>
      </c>
      <c r="B61" s="55">
        <v>0</v>
      </c>
      <c r="C61" s="2">
        <v>0</v>
      </c>
      <c r="D61" s="93">
        <v>2</v>
      </c>
      <c r="E61" s="94">
        <v>137.12</v>
      </c>
      <c r="F61" s="210">
        <v>0</v>
      </c>
      <c r="G61" s="94">
        <v>0</v>
      </c>
      <c r="H61" s="2">
        <v>0</v>
      </c>
      <c r="I61" s="81">
        <f t="shared" si="4"/>
        <v>0</v>
      </c>
      <c r="J61" s="81">
        <f t="shared" si="5"/>
        <v>-137.12</v>
      </c>
      <c r="K61" s="81">
        <v>0</v>
      </c>
      <c r="P61" s="176"/>
    </row>
    <row r="63" spans="1:17" x14ac:dyDescent="0.25">
      <c r="A63" s="118" t="s">
        <v>576</v>
      </c>
      <c r="B63" s="56">
        <f>SUBTOTAL(9,B32:B61)</f>
        <v>10381</v>
      </c>
      <c r="C63" s="57">
        <f>SUBTOTAL(9,C32:C61)</f>
        <v>1027175.3900000001</v>
      </c>
      <c r="D63" s="56">
        <f>SUBTOTAL(9,D32:D61)</f>
        <v>12726</v>
      </c>
      <c r="E63" s="57">
        <f t="shared" ref="E63:G63" si="6">SUBTOTAL(9,E32:E61)</f>
        <v>1299605.06</v>
      </c>
      <c r="F63" s="56">
        <f>SUBTOTAL(9,F32:F61)</f>
        <v>10466</v>
      </c>
      <c r="G63" s="57">
        <f t="shared" si="6"/>
        <v>1045034.6799999885</v>
      </c>
      <c r="H63" s="57">
        <f>SUBTOTAL(9,H32:H61)</f>
        <v>1506032.1600000006</v>
      </c>
      <c r="I63" s="57">
        <f t="shared" ref="I63:K63" si="7">SUBTOTAL(9,I32:I61)</f>
        <v>478856.77</v>
      </c>
      <c r="J63" s="57">
        <f t="shared" si="7"/>
        <v>206427.10000000006</v>
      </c>
      <c r="K63" s="235">
        <f t="shared" si="7"/>
        <v>-41013.23999998848</v>
      </c>
    </row>
    <row r="65" spans="1:11" x14ac:dyDescent="0.25">
      <c r="B65" s="154"/>
      <c r="C65" s="160"/>
      <c r="D65" s="160"/>
      <c r="E65" s="266" t="s">
        <v>662</v>
      </c>
      <c r="F65" s="266"/>
      <c r="G65" s="160">
        <f>SUM(G32:G55)</f>
        <v>1044790.9199999885</v>
      </c>
      <c r="H65" s="160">
        <f>G65/G63*100</f>
        <v>99.976674458306007</v>
      </c>
    </row>
    <row r="66" spans="1:11" x14ac:dyDescent="0.25">
      <c r="B66" s="157"/>
      <c r="C66" s="161"/>
      <c r="D66" s="161"/>
      <c r="E66" s="265" t="s">
        <v>663</v>
      </c>
      <c r="F66" s="265"/>
      <c r="G66" s="161">
        <f>G63-G65</f>
        <v>243.76000000000931</v>
      </c>
      <c r="H66" s="161">
        <f>100-H65</f>
        <v>2.3325541693992591E-2</v>
      </c>
    </row>
    <row r="68" spans="1:11" ht="17.25" x14ac:dyDescent="0.25">
      <c r="A68" s="247" t="s">
        <v>747</v>
      </c>
      <c r="B68" s="247"/>
      <c r="C68" s="247"/>
      <c r="D68" s="247"/>
      <c r="E68" s="247"/>
      <c r="F68" s="247"/>
      <c r="G68" s="247"/>
      <c r="H68" s="247"/>
      <c r="I68" s="247"/>
      <c r="J68" s="247"/>
      <c r="K68" s="247"/>
    </row>
    <row r="71" spans="1:11" x14ac:dyDescent="0.25">
      <c r="A71" t="s">
        <v>522</v>
      </c>
    </row>
    <row r="72" spans="1:11" x14ac:dyDescent="0.25">
      <c r="A72" t="s">
        <v>523</v>
      </c>
    </row>
    <row r="73" spans="1:11" x14ac:dyDescent="0.25">
      <c r="A73" t="s">
        <v>524</v>
      </c>
    </row>
    <row r="74" spans="1:11" x14ac:dyDescent="0.25">
      <c r="A74" t="s">
        <v>632</v>
      </c>
    </row>
    <row r="75" spans="1:11" x14ac:dyDescent="0.25">
      <c r="A75" t="s">
        <v>525</v>
      </c>
    </row>
    <row r="76" spans="1:11" x14ac:dyDescent="0.25">
      <c r="A76" t="s">
        <v>526</v>
      </c>
    </row>
    <row r="77" spans="1:11" x14ac:dyDescent="0.25">
      <c r="A77" t="s">
        <v>527</v>
      </c>
    </row>
    <row r="78" spans="1:11" x14ac:dyDescent="0.25">
      <c r="A78" t="s">
        <v>528</v>
      </c>
    </row>
    <row r="79" spans="1:11" x14ac:dyDescent="0.25">
      <c r="A79" t="s">
        <v>529</v>
      </c>
    </row>
    <row r="80" spans="1:11" x14ac:dyDescent="0.25">
      <c r="A80" t="s">
        <v>530</v>
      </c>
    </row>
    <row r="81" spans="1:1" x14ac:dyDescent="0.25">
      <c r="A81" t="s">
        <v>531</v>
      </c>
    </row>
    <row r="82" spans="1:1" x14ac:dyDescent="0.25">
      <c r="A82" t="s">
        <v>532</v>
      </c>
    </row>
    <row r="83" spans="1:1" x14ac:dyDescent="0.25">
      <c r="A83" t="s">
        <v>533</v>
      </c>
    </row>
    <row r="84" spans="1:1" x14ac:dyDescent="0.25">
      <c r="A84" t="s">
        <v>534</v>
      </c>
    </row>
    <row r="85" spans="1:1" x14ac:dyDescent="0.25">
      <c r="A85" t="s">
        <v>535</v>
      </c>
    </row>
    <row r="86" spans="1:1" x14ac:dyDescent="0.25">
      <c r="A86" t="s">
        <v>536</v>
      </c>
    </row>
    <row r="87" spans="1:1" x14ac:dyDescent="0.25">
      <c r="A87" t="s">
        <v>537</v>
      </c>
    </row>
    <row r="88" spans="1:1" x14ac:dyDescent="0.25">
      <c r="A88" t="s">
        <v>538</v>
      </c>
    </row>
    <row r="89" spans="1:1" x14ac:dyDescent="0.25">
      <c r="A89" t="s">
        <v>539</v>
      </c>
    </row>
    <row r="90" spans="1:1" x14ac:dyDescent="0.25">
      <c r="A90" t="s">
        <v>540</v>
      </c>
    </row>
    <row r="91" spans="1:1" x14ac:dyDescent="0.25">
      <c r="A91" t="s">
        <v>541</v>
      </c>
    </row>
    <row r="92" spans="1:1" x14ac:dyDescent="0.25">
      <c r="A92" t="s">
        <v>542</v>
      </c>
    </row>
    <row r="93" spans="1:1" x14ac:dyDescent="0.25">
      <c r="A93" t="s">
        <v>543</v>
      </c>
    </row>
    <row r="94" spans="1:1" x14ac:dyDescent="0.25">
      <c r="A94" t="s">
        <v>544</v>
      </c>
    </row>
    <row r="95" spans="1:1" x14ac:dyDescent="0.25">
      <c r="A95" t="s">
        <v>545</v>
      </c>
    </row>
    <row r="96" spans="1:1" x14ac:dyDescent="0.25">
      <c r="A96" t="s">
        <v>546</v>
      </c>
    </row>
    <row r="97" spans="1:1" x14ac:dyDescent="0.25">
      <c r="A97" t="s">
        <v>547</v>
      </c>
    </row>
    <row r="98" spans="1:1" x14ac:dyDescent="0.25">
      <c r="A98" t="s">
        <v>548</v>
      </c>
    </row>
    <row r="99" spans="1:1" x14ac:dyDescent="0.25">
      <c r="A99" t="s">
        <v>549</v>
      </c>
    </row>
    <row r="100" spans="1:1" x14ac:dyDescent="0.25">
      <c r="A100" t="s">
        <v>550</v>
      </c>
    </row>
    <row r="101" spans="1:1" x14ac:dyDescent="0.25">
      <c r="A101" t="s">
        <v>551</v>
      </c>
    </row>
    <row r="102" spans="1:1" x14ac:dyDescent="0.25">
      <c r="A102" t="s">
        <v>642</v>
      </c>
    </row>
    <row r="103" spans="1:1" x14ac:dyDescent="0.25">
      <c r="A103" t="s">
        <v>552</v>
      </c>
    </row>
    <row r="104" spans="1:1" x14ac:dyDescent="0.25">
      <c r="A104" t="s">
        <v>553</v>
      </c>
    </row>
    <row r="105" spans="1:1" x14ac:dyDescent="0.25">
      <c r="A105" t="s">
        <v>554</v>
      </c>
    </row>
    <row r="106" spans="1:1" x14ac:dyDescent="0.25">
      <c r="A106" t="s">
        <v>555</v>
      </c>
    </row>
    <row r="107" spans="1:1" x14ac:dyDescent="0.25">
      <c r="A107" t="s">
        <v>556</v>
      </c>
    </row>
    <row r="108" spans="1:1" x14ac:dyDescent="0.25">
      <c r="A108" t="s">
        <v>557</v>
      </c>
    </row>
    <row r="109" spans="1:1" x14ac:dyDescent="0.25">
      <c r="A109" t="s">
        <v>558</v>
      </c>
    </row>
    <row r="110" spans="1:1" x14ac:dyDescent="0.25">
      <c r="A110" t="s">
        <v>559</v>
      </c>
    </row>
    <row r="111" spans="1:1" x14ac:dyDescent="0.25">
      <c r="A111" t="s">
        <v>560</v>
      </c>
    </row>
    <row r="112" spans="1:1" x14ac:dyDescent="0.25">
      <c r="A112" t="s">
        <v>561</v>
      </c>
    </row>
    <row r="113" spans="1:1" x14ac:dyDescent="0.25">
      <c r="A113" t="s">
        <v>562</v>
      </c>
    </row>
    <row r="114" spans="1:1" x14ac:dyDescent="0.25">
      <c r="A114" t="s">
        <v>563</v>
      </c>
    </row>
    <row r="115" spans="1:1" x14ac:dyDescent="0.25">
      <c r="A115" t="s">
        <v>564</v>
      </c>
    </row>
    <row r="116" spans="1:1" x14ac:dyDescent="0.25">
      <c r="A116" t="s">
        <v>565</v>
      </c>
    </row>
    <row r="117" spans="1:1" x14ac:dyDescent="0.25">
      <c r="A117" t="s">
        <v>566</v>
      </c>
    </row>
    <row r="118" spans="1:1" x14ac:dyDescent="0.25">
      <c r="A118" t="s">
        <v>567</v>
      </c>
    </row>
    <row r="119" spans="1:1" x14ac:dyDescent="0.25">
      <c r="A119" t="s">
        <v>568</v>
      </c>
    </row>
    <row r="120" spans="1:1" x14ac:dyDescent="0.25">
      <c r="A120" t="s">
        <v>569</v>
      </c>
    </row>
    <row r="121" spans="1:1" x14ac:dyDescent="0.25">
      <c r="A121" t="s">
        <v>570</v>
      </c>
    </row>
    <row r="122" spans="1:1" x14ac:dyDescent="0.25">
      <c r="A122" t="s">
        <v>571</v>
      </c>
    </row>
    <row r="123" spans="1:1" x14ac:dyDescent="0.25">
      <c r="A123" t="s">
        <v>572</v>
      </c>
    </row>
    <row r="124" spans="1:1" x14ac:dyDescent="0.25">
      <c r="A124" t="s">
        <v>573</v>
      </c>
    </row>
    <row r="125" spans="1:1" x14ac:dyDescent="0.25">
      <c r="A125" t="s">
        <v>574</v>
      </c>
    </row>
    <row r="126" spans="1:1" x14ac:dyDescent="0.25">
      <c r="A126" t="s">
        <v>683</v>
      </c>
    </row>
    <row r="127" spans="1:1" x14ac:dyDescent="0.25">
      <c r="A127" t="s">
        <v>684</v>
      </c>
    </row>
    <row r="128" spans="1:1" x14ac:dyDescent="0.25">
      <c r="A128" t="s">
        <v>748</v>
      </c>
    </row>
    <row r="129" spans="1:1" x14ac:dyDescent="0.25">
      <c r="A129" t="s">
        <v>749</v>
      </c>
    </row>
    <row r="130" spans="1:1" x14ac:dyDescent="0.25">
      <c r="A130" t="s">
        <v>750</v>
      </c>
    </row>
    <row r="131" spans="1:1" x14ac:dyDescent="0.25">
      <c r="A131" t="s">
        <v>751</v>
      </c>
    </row>
    <row r="132" spans="1:1" x14ac:dyDescent="0.25">
      <c r="A132" t="s">
        <v>752</v>
      </c>
    </row>
    <row r="133" spans="1:1" x14ac:dyDescent="0.25">
      <c r="A133" t="s">
        <v>753</v>
      </c>
    </row>
    <row r="134" spans="1:1" x14ac:dyDescent="0.25">
      <c r="A134" t="s">
        <v>754</v>
      </c>
    </row>
    <row r="135" spans="1:1" x14ac:dyDescent="0.25">
      <c r="A135" t="s">
        <v>755</v>
      </c>
    </row>
  </sheetData>
  <sortState xmlns:xlrd2="http://schemas.microsoft.com/office/spreadsheetml/2017/richdata2" ref="A32:K61">
    <sortCondition descending="1" ref="G32:G61"/>
  </sortState>
  <mergeCells count="14">
    <mergeCell ref="E66:F66"/>
    <mergeCell ref="E65:F65"/>
    <mergeCell ref="A68:K68"/>
    <mergeCell ref="B30:C30"/>
    <mergeCell ref="D30:E30"/>
    <mergeCell ref="F30:G30"/>
    <mergeCell ref="I30:K30"/>
    <mergeCell ref="L30:N30"/>
    <mergeCell ref="A3:I3"/>
    <mergeCell ref="A4:I4"/>
    <mergeCell ref="B6:C6"/>
    <mergeCell ref="D6:E6"/>
    <mergeCell ref="F6:G6"/>
    <mergeCell ref="H6:J6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3:R115"/>
  <sheetViews>
    <sheetView zoomScale="98" zoomScaleNormal="98" workbookViewId="0">
      <selection activeCell="A84" sqref="A84:A115"/>
    </sheetView>
  </sheetViews>
  <sheetFormatPr defaultRowHeight="15" x14ac:dyDescent="0.25"/>
  <cols>
    <col min="1" max="1" width="50.42578125" customWidth="1"/>
    <col min="2" max="2" width="8.85546875" customWidth="1"/>
    <col min="3" max="3" width="13.42578125" customWidth="1"/>
    <col min="4" max="4" width="9.5703125" customWidth="1"/>
    <col min="5" max="5" width="13.85546875" customWidth="1"/>
    <col min="6" max="6" width="12.7109375" customWidth="1"/>
    <col min="7" max="7" width="13.85546875" customWidth="1"/>
    <col min="8" max="8" width="14.7109375" customWidth="1"/>
    <col min="9" max="11" width="16.28515625" customWidth="1"/>
    <col min="12" max="13" width="10.5703125" customWidth="1"/>
    <col min="16" max="16" width="11.5703125" bestFit="1" customWidth="1"/>
  </cols>
  <sheetData>
    <row r="3" spans="1:14" ht="15.75" x14ac:dyDescent="0.25">
      <c r="A3" s="257" t="s">
        <v>687</v>
      </c>
      <c r="B3" s="257"/>
      <c r="C3" s="257"/>
      <c r="D3" s="257"/>
      <c r="E3" s="257"/>
      <c r="F3" s="257"/>
      <c r="G3" s="257"/>
      <c r="H3" s="257"/>
      <c r="I3" s="257"/>
    </row>
    <row r="4" spans="1:14" ht="15.75" x14ac:dyDescent="0.25">
      <c r="A4" s="257" t="s">
        <v>736</v>
      </c>
      <c r="B4" s="257"/>
      <c r="C4" s="257"/>
      <c r="D4" s="257"/>
      <c r="E4" s="257"/>
      <c r="F4" s="257"/>
      <c r="G4" s="257"/>
      <c r="H4" s="257"/>
      <c r="I4" s="257"/>
    </row>
    <row r="7" spans="1:14" x14ac:dyDescent="0.25">
      <c r="B7" s="258" t="s">
        <v>652</v>
      </c>
      <c r="C7" s="258"/>
      <c r="D7" s="259" t="s">
        <v>686</v>
      </c>
      <c r="E7" s="259"/>
      <c r="F7" s="255" t="s">
        <v>741</v>
      </c>
      <c r="G7" s="255"/>
      <c r="H7" s="256" t="s">
        <v>653</v>
      </c>
      <c r="I7" s="256"/>
      <c r="J7" s="256"/>
      <c r="K7" s="200"/>
    </row>
    <row r="8" spans="1:14" x14ac:dyDescent="0.25">
      <c r="A8" s="100" t="s">
        <v>658</v>
      </c>
      <c r="B8" s="101" t="s">
        <v>650</v>
      </c>
      <c r="C8" s="101" t="s">
        <v>651</v>
      </c>
      <c r="D8" s="101" t="s">
        <v>650</v>
      </c>
      <c r="E8" s="101" t="s">
        <v>651</v>
      </c>
      <c r="F8" s="193" t="s">
        <v>650</v>
      </c>
      <c r="G8" s="193" t="s">
        <v>651</v>
      </c>
      <c r="H8" s="102">
        <v>2019</v>
      </c>
      <c r="I8" s="100">
        <v>2020</v>
      </c>
      <c r="J8" s="100">
        <v>2021</v>
      </c>
      <c r="K8" s="231"/>
      <c r="L8" s="187"/>
      <c r="M8" s="187"/>
      <c r="N8" s="187"/>
    </row>
    <row r="9" spans="1:14" x14ac:dyDescent="0.25">
      <c r="A9" s="103" t="s">
        <v>621</v>
      </c>
      <c r="B9" s="104">
        <v>1001</v>
      </c>
      <c r="C9" s="105">
        <v>226246.02</v>
      </c>
      <c r="D9" s="93">
        <v>1142</v>
      </c>
      <c r="E9" s="94">
        <v>258114.84</v>
      </c>
      <c r="F9" s="210">
        <v>344</v>
      </c>
      <c r="G9" s="94">
        <v>77750.879999999815</v>
      </c>
      <c r="H9" s="2">
        <f t="shared" ref="H9:H24" si="0">C9/$C$25*100</f>
        <v>45.864918515915278</v>
      </c>
      <c r="I9" s="2">
        <f t="shared" ref="I9:I24" si="1">E9/$E$25*100</f>
        <v>46.875781653212861</v>
      </c>
      <c r="J9" s="2">
        <f>G9/$G$25*100</f>
        <v>45.311443443071269</v>
      </c>
      <c r="K9" s="201"/>
      <c r="L9" s="188"/>
      <c r="M9" s="189"/>
      <c r="N9" s="189"/>
    </row>
    <row r="10" spans="1:14" x14ac:dyDescent="0.25">
      <c r="A10" s="103" t="s">
        <v>619</v>
      </c>
      <c r="B10" s="106">
        <v>427</v>
      </c>
      <c r="C10" s="105">
        <v>62615.28</v>
      </c>
      <c r="D10" s="93">
        <v>432</v>
      </c>
      <c r="E10" s="94">
        <v>63348.480000000003</v>
      </c>
      <c r="F10" s="210">
        <v>150</v>
      </c>
      <c r="G10" s="94">
        <v>21995.999999999953</v>
      </c>
      <c r="H10" s="2">
        <f t="shared" si="0"/>
        <v>12.693459602300273</v>
      </c>
      <c r="I10" s="2">
        <f t="shared" si="1"/>
        <v>11.504605920926213</v>
      </c>
      <c r="J10" s="2">
        <f t="shared" ref="J10:J25" si="2">G10/$G$25*100</f>
        <v>12.818768224537083</v>
      </c>
      <c r="K10" s="201"/>
      <c r="L10" s="188"/>
      <c r="M10" s="189"/>
      <c r="N10" s="189"/>
    </row>
    <row r="11" spans="1:14" x14ac:dyDescent="0.25">
      <c r="A11" s="103" t="s">
        <v>617</v>
      </c>
      <c r="B11" s="106">
        <v>416</v>
      </c>
      <c r="C11" s="105">
        <v>53239.68</v>
      </c>
      <c r="D11" s="93">
        <v>493</v>
      </c>
      <c r="E11" s="94">
        <v>63094.14</v>
      </c>
      <c r="F11" s="210">
        <v>154</v>
      </c>
      <c r="G11" s="94">
        <v>19708.919999999947</v>
      </c>
      <c r="H11" s="2">
        <f t="shared" si="0"/>
        <v>10.792824488198308</v>
      </c>
      <c r="I11" s="2">
        <f t="shared" si="1"/>
        <v>11.458415681319384</v>
      </c>
      <c r="J11" s="2">
        <f t="shared" si="2"/>
        <v>11.485910048915407</v>
      </c>
      <c r="K11" s="201"/>
      <c r="L11" s="188"/>
      <c r="M11" s="189"/>
      <c r="N11" s="189"/>
    </row>
    <row r="12" spans="1:14" x14ac:dyDescent="0.25">
      <c r="A12" s="103" t="s">
        <v>613</v>
      </c>
      <c r="B12" s="106">
        <v>762</v>
      </c>
      <c r="C12" s="105">
        <v>43997.88</v>
      </c>
      <c r="D12" s="93">
        <v>720</v>
      </c>
      <c r="E12" s="94">
        <v>41572.800000000003</v>
      </c>
      <c r="F12" s="210">
        <v>264</v>
      </c>
      <c r="G12" s="94">
        <v>15243.359999999951</v>
      </c>
      <c r="H12" s="2">
        <f t="shared" si="0"/>
        <v>8.9193135025005894</v>
      </c>
      <c r="I12" s="2">
        <f t="shared" si="1"/>
        <v>7.5499630145740086</v>
      </c>
      <c r="J12" s="2">
        <f t="shared" si="2"/>
        <v>8.8834833062001906</v>
      </c>
      <c r="K12" s="201"/>
      <c r="L12" s="188"/>
      <c r="M12" s="189"/>
      <c r="N12" s="189"/>
    </row>
    <row r="13" spans="1:14" x14ac:dyDescent="0.25">
      <c r="A13" s="103" t="s">
        <v>614</v>
      </c>
      <c r="B13" s="104">
        <v>1850</v>
      </c>
      <c r="C13" s="105">
        <v>32819</v>
      </c>
      <c r="D13" s="93">
        <v>2183</v>
      </c>
      <c r="E13" s="94">
        <v>38726.42</v>
      </c>
      <c r="F13" s="210">
        <v>620</v>
      </c>
      <c r="G13" s="94">
        <v>10998.799999999892</v>
      </c>
      <c r="H13" s="2">
        <f t="shared" si="0"/>
        <v>6.6531148736840695</v>
      </c>
      <c r="I13" s="2">
        <f t="shared" si="1"/>
        <v>7.0330369541348938</v>
      </c>
      <c r="J13" s="2">
        <f t="shared" si="2"/>
        <v>6.4098503340624378</v>
      </c>
      <c r="K13" s="201"/>
      <c r="L13" s="188"/>
      <c r="M13" s="189"/>
      <c r="N13" s="189"/>
    </row>
    <row r="14" spans="1:14" x14ac:dyDescent="0.25">
      <c r="A14" s="103" t="s">
        <v>620</v>
      </c>
      <c r="B14" s="106">
        <v>145</v>
      </c>
      <c r="C14" s="105">
        <v>30067.200000000001</v>
      </c>
      <c r="D14" s="93">
        <v>172</v>
      </c>
      <c r="E14" s="94">
        <v>35665.919999999998</v>
      </c>
      <c r="F14" s="210">
        <v>52</v>
      </c>
      <c r="G14" s="94">
        <v>10782.720000000003</v>
      </c>
      <c r="H14" s="2">
        <f t="shared" si="0"/>
        <v>6.0952660205988494</v>
      </c>
      <c r="I14" s="2">
        <f t="shared" si="1"/>
        <v>6.4772249374772777</v>
      </c>
      <c r="J14" s="2">
        <f t="shared" si="2"/>
        <v>6.2839238275177696</v>
      </c>
      <c r="K14" s="201"/>
      <c r="L14" s="188"/>
      <c r="M14" s="189"/>
      <c r="N14" s="189"/>
    </row>
    <row r="15" spans="1:14" x14ac:dyDescent="0.25">
      <c r="A15" s="103" t="s">
        <v>618</v>
      </c>
      <c r="B15" s="106">
        <v>189</v>
      </c>
      <c r="C15" s="105">
        <v>18529.560000000001</v>
      </c>
      <c r="D15" s="93">
        <v>214</v>
      </c>
      <c r="E15" s="94">
        <v>20980.560000000001</v>
      </c>
      <c r="F15" s="210">
        <v>75</v>
      </c>
      <c r="G15" s="94">
        <v>7352.9999999999982</v>
      </c>
      <c r="H15" s="2">
        <f t="shared" si="0"/>
        <v>3.7563390486858648</v>
      </c>
      <c r="I15" s="2">
        <f t="shared" si="1"/>
        <v>3.810242563047253</v>
      </c>
      <c r="J15" s="2">
        <f t="shared" si="2"/>
        <v>4.2851610636034438</v>
      </c>
      <c r="K15" s="201"/>
      <c r="L15" s="188"/>
      <c r="M15" s="189"/>
      <c r="N15" s="189"/>
    </row>
    <row r="16" spans="1:14" x14ac:dyDescent="0.25">
      <c r="A16" s="103" t="s">
        <v>628</v>
      </c>
      <c r="B16" s="106">
        <v>72</v>
      </c>
      <c r="C16" s="105">
        <v>10849.68</v>
      </c>
      <c r="D16" s="93">
        <v>88</v>
      </c>
      <c r="E16" s="94">
        <v>13260.72</v>
      </c>
      <c r="F16" s="210">
        <v>25</v>
      </c>
      <c r="G16" s="94">
        <v>3767.2500000000009</v>
      </c>
      <c r="H16" s="2">
        <f t="shared" si="0"/>
        <v>2.1994627314273005</v>
      </c>
      <c r="I16" s="2">
        <f t="shared" si="1"/>
        <v>2.4082560122633505</v>
      </c>
      <c r="J16" s="2">
        <f t="shared" si="2"/>
        <v>2.195467566552439</v>
      </c>
      <c r="K16" s="201"/>
      <c r="L16" s="188"/>
      <c r="M16" s="189"/>
      <c r="N16" s="189"/>
    </row>
    <row r="17" spans="1:18" x14ac:dyDescent="0.25">
      <c r="A17" s="103" t="s">
        <v>616</v>
      </c>
      <c r="B17" s="106">
        <v>66</v>
      </c>
      <c r="C17" s="105">
        <v>5239.08</v>
      </c>
      <c r="D17" s="93">
        <v>82</v>
      </c>
      <c r="E17" s="94">
        <v>6509.16</v>
      </c>
      <c r="F17" s="210">
        <v>19</v>
      </c>
      <c r="G17" s="94">
        <v>1508.2200000000007</v>
      </c>
      <c r="H17" s="2">
        <f t="shared" si="0"/>
        <v>1.062073831390985</v>
      </c>
      <c r="I17" s="2">
        <f t="shared" si="1"/>
        <v>1.1821170875174285</v>
      </c>
      <c r="J17" s="2">
        <f t="shared" si="2"/>
        <v>0.87895629258098618</v>
      </c>
      <c r="K17" s="201"/>
      <c r="L17" s="188"/>
      <c r="M17" s="189"/>
      <c r="N17" s="189"/>
    </row>
    <row r="18" spans="1:18" x14ac:dyDescent="0.25">
      <c r="A18" s="103" t="s">
        <v>615</v>
      </c>
      <c r="B18" s="106">
        <v>232</v>
      </c>
      <c r="C18" s="105">
        <v>4329.12</v>
      </c>
      <c r="D18" s="93">
        <v>221</v>
      </c>
      <c r="E18" s="94">
        <v>4123.8599999999997</v>
      </c>
      <c r="F18" s="210">
        <v>46</v>
      </c>
      <c r="G18" s="94">
        <v>858.35999999999979</v>
      </c>
      <c r="H18" s="2">
        <f t="shared" si="0"/>
        <v>0.87760543166955662</v>
      </c>
      <c r="I18" s="2">
        <f t="shared" si="1"/>
        <v>0.74892695409693755</v>
      </c>
      <c r="J18" s="2">
        <f t="shared" si="2"/>
        <v>0.50023267381404213</v>
      </c>
      <c r="K18" s="201"/>
      <c r="L18" s="188"/>
      <c r="M18" s="189"/>
      <c r="N18" s="189"/>
    </row>
    <row r="19" spans="1:18" x14ac:dyDescent="0.25">
      <c r="A19" s="103" t="s">
        <v>627</v>
      </c>
      <c r="B19" s="106">
        <v>9</v>
      </c>
      <c r="C19" s="105">
        <v>1244.25</v>
      </c>
      <c r="D19" s="93">
        <v>14</v>
      </c>
      <c r="E19" s="94">
        <v>1935.5</v>
      </c>
      <c r="F19" s="210">
        <v>5</v>
      </c>
      <c r="G19" s="94">
        <v>691.25</v>
      </c>
      <c r="H19" s="2">
        <f t="shared" si="0"/>
        <v>0.25223614923006193</v>
      </c>
      <c r="I19" s="2">
        <f t="shared" si="1"/>
        <v>0.35150274734220432</v>
      </c>
      <c r="J19" s="2">
        <f t="shared" si="2"/>
        <v>0.40284476883120923</v>
      </c>
      <c r="K19" s="201"/>
      <c r="L19" s="188"/>
      <c r="M19" s="189"/>
      <c r="N19" s="189"/>
    </row>
    <row r="20" spans="1:18" x14ac:dyDescent="0.25">
      <c r="A20" s="103" t="s">
        <v>626</v>
      </c>
      <c r="B20" s="106">
        <v>13</v>
      </c>
      <c r="C20" s="105">
        <v>1271.01</v>
      </c>
      <c r="D20" s="93">
        <v>10</v>
      </c>
      <c r="E20" s="94">
        <v>977.7</v>
      </c>
      <c r="F20" s="210">
        <v>4</v>
      </c>
      <c r="G20" s="94">
        <v>391.08</v>
      </c>
      <c r="H20" s="2">
        <f t="shared" si="0"/>
        <v>0.25766097491091106</v>
      </c>
      <c r="I20" s="2">
        <f t="shared" si="1"/>
        <v>0.17755837565304738</v>
      </c>
      <c r="J20" s="2">
        <f t="shared" si="2"/>
        <v>0.22791252397035702</v>
      </c>
      <c r="K20" s="201"/>
      <c r="L20" s="188"/>
      <c r="M20" s="189"/>
      <c r="N20" s="189"/>
    </row>
    <row r="21" spans="1:18" x14ac:dyDescent="0.25">
      <c r="A21" s="103" t="s">
        <v>625</v>
      </c>
      <c r="B21" s="106">
        <v>19</v>
      </c>
      <c r="C21" s="105">
        <v>1241.8399999999999</v>
      </c>
      <c r="D21" s="93">
        <v>12</v>
      </c>
      <c r="E21" s="94">
        <v>784.32</v>
      </c>
      <c r="F21" s="210">
        <v>4</v>
      </c>
      <c r="G21" s="94">
        <v>261.44</v>
      </c>
      <c r="H21" s="2">
        <f t="shared" si="0"/>
        <v>0.2517475905644847</v>
      </c>
      <c r="I21" s="2">
        <f t="shared" si="1"/>
        <v>0.14243897431952349</v>
      </c>
      <c r="J21" s="2">
        <f t="shared" si="2"/>
        <v>0.15236128226145582</v>
      </c>
      <c r="K21" s="201"/>
      <c r="L21" s="188"/>
      <c r="M21" s="189"/>
      <c r="N21" s="189"/>
    </row>
    <row r="22" spans="1:18" x14ac:dyDescent="0.25">
      <c r="A22" s="103" t="s">
        <v>624</v>
      </c>
      <c r="B22" s="106">
        <v>18</v>
      </c>
      <c r="C22" s="105">
        <v>1535.94</v>
      </c>
      <c r="D22" s="93">
        <v>15</v>
      </c>
      <c r="E22" s="94">
        <v>1279.95</v>
      </c>
      <c r="F22" s="210">
        <v>3</v>
      </c>
      <c r="G22" s="94">
        <v>255.99</v>
      </c>
      <c r="H22" s="2">
        <f t="shared" si="0"/>
        <v>0.31136796547994483</v>
      </c>
      <c r="I22" s="2">
        <f t="shared" si="1"/>
        <v>0.23244946600912136</v>
      </c>
      <c r="J22" s="2">
        <f t="shared" si="2"/>
        <v>0.14918514629020074</v>
      </c>
      <c r="K22" s="201"/>
      <c r="L22" s="188"/>
      <c r="M22" s="189"/>
      <c r="N22" s="189"/>
    </row>
    <row r="23" spans="1:18" x14ac:dyDescent="0.25">
      <c r="A23" s="103" t="s">
        <v>622</v>
      </c>
      <c r="B23" s="106">
        <v>5</v>
      </c>
      <c r="C23" s="106">
        <v>62.2</v>
      </c>
      <c r="D23" s="93">
        <v>4</v>
      </c>
      <c r="E23" s="94">
        <v>49.76</v>
      </c>
      <c r="F23" s="210">
        <v>2</v>
      </c>
      <c r="G23" s="94">
        <v>24.88</v>
      </c>
      <c r="H23" s="2">
        <f t="shared" si="0"/>
        <v>1.2609273443528113E-2</v>
      </c>
      <c r="I23" s="2">
        <f t="shared" si="1"/>
        <v>9.0368259921199106E-3</v>
      </c>
      <c r="J23" s="2">
        <f t="shared" si="2"/>
        <v>1.449949779171137E-2</v>
      </c>
      <c r="K23" s="201"/>
      <c r="L23" s="188"/>
      <c r="M23" s="189"/>
      <c r="N23" s="189"/>
    </row>
    <row r="24" spans="1:18" x14ac:dyDescent="0.25">
      <c r="A24" s="103" t="s">
        <v>623</v>
      </c>
      <c r="B24" s="106" t="s">
        <v>629</v>
      </c>
      <c r="C24" s="106">
        <v>0</v>
      </c>
      <c r="D24" s="93">
        <v>4</v>
      </c>
      <c r="E24" s="94">
        <v>211.68</v>
      </c>
      <c r="F24" s="210">
        <v>0</v>
      </c>
      <c r="G24" s="94">
        <v>0</v>
      </c>
      <c r="H24" s="2">
        <f t="shared" si="0"/>
        <v>0</v>
      </c>
      <c r="I24" s="2">
        <f t="shared" si="1"/>
        <v>3.8442832114387912E-2</v>
      </c>
      <c r="J24" s="2">
        <f t="shared" si="2"/>
        <v>0</v>
      </c>
      <c r="K24" s="201"/>
      <c r="L24" s="32"/>
      <c r="M24" s="32"/>
      <c r="N24" s="32"/>
    </row>
    <row r="25" spans="1:18" x14ac:dyDescent="0.25">
      <c r="A25" s="107" t="s">
        <v>2</v>
      </c>
      <c r="B25" s="108">
        <v>5224</v>
      </c>
      <c r="C25" s="109">
        <v>493287.74</v>
      </c>
      <c r="D25" s="96">
        <v>5806</v>
      </c>
      <c r="E25" s="97">
        <f>SUM(E9:E24)</f>
        <v>550635.80999999994</v>
      </c>
      <c r="F25" s="218">
        <f>SUM(F9:F24)</f>
        <v>1767</v>
      </c>
      <c r="G25" s="97">
        <f>SUM(G9:G24)</f>
        <v>171592.14999999956</v>
      </c>
      <c r="H25" s="62">
        <f t="shared" ref="H25" si="3">C25/$C$25*100</f>
        <v>100</v>
      </c>
      <c r="I25" s="62">
        <f t="shared" ref="I25" si="4">E25/$E$25*100</f>
        <v>100</v>
      </c>
      <c r="J25" s="62">
        <f t="shared" si="2"/>
        <v>100</v>
      </c>
      <c r="K25" s="202"/>
      <c r="L25" s="32"/>
    </row>
    <row r="30" spans="1:18" x14ac:dyDescent="0.25">
      <c r="B30" s="258" t="s">
        <v>652</v>
      </c>
      <c r="C30" s="258"/>
      <c r="D30" s="259" t="s">
        <v>686</v>
      </c>
      <c r="E30" s="259"/>
      <c r="F30" s="255" t="s">
        <v>741</v>
      </c>
      <c r="G30" s="255"/>
      <c r="H30" s="71" t="s">
        <v>655</v>
      </c>
      <c r="I30" s="256" t="s">
        <v>656</v>
      </c>
      <c r="J30" s="256"/>
      <c r="K30" s="256"/>
      <c r="L30" s="251" t="s">
        <v>711</v>
      </c>
      <c r="M30" s="251"/>
      <c r="N30" s="251"/>
    </row>
    <row r="31" spans="1:18" x14ac:dyDescent="0.25">
      <c r="A31" s="53" t="s">
        <v>634</v>
      </c>
      <c r="B31" s="52" t="s">
        <v>650</v>
      </c>
      <c r="C31" s="52" t="s">
        <v>651</v>
      </c>
      <c r="D31" s="101" t="s">
        <v>650</v>
      </c>
      <c r="E31" s="101" t="s">
        <v>651</v>
      </c>
      <c r="F31" s="193" t="s">
        <v>650</v>
      </c>
      <c r="G31" s="193" t="s">
        <v>651</v>
      </c>
      <c r="H31" s="52" t="s">
        <v>651</v>
      </c>
      <c r="I31" s="60">
        <v>2019</v>
      </c>
      <c r="J31" s="53">
        <v>2020</v>
      </c>
      <c r="K31" s="197" t="s">
        <v>745</v>
      </c>
      <c r="L31" s="162">
        <v>2019</v>
      </c>
      <c r="M31" s="162">
        <v>2020</v>
      </c>
      <c r="N31" s="193">
        <v>2021</v>
      </c>
    </row>
    <row r="32" spans="1:18" x14ac:dyDescent="0.25">
      <c r="A32" s="54" t="s">
        <v>147</v>
      </c>
      <c r="B32" s="55">
        <v>1970</v>
      </c>
      <c r="C32" s="2">
        <v>194038.89</v>
      </c>
      <c r="D32" s="93">
        <v>2224</v>
      </c>
      <c r="E32" s="94">
        <v>219667.97</v>
      </c>
      <c r="F32" s="210">
        <v>680</v>
      </c>
      <c r="G32" s="94">
        <v>68628.369999999704</v>
      </c>
      <c r="H32" s="2">
        <v>197102.22999999998</v>
      </c>
      <c r="I32" s="81">
        <f t="shared" ref="I32:I42" si="5">H32-C32</f>
        <v>3063.3399999999674</v>
      </c>
      <c r="J32" s="81">
        <f t="shared" ref="J32:J42" si="6">H32-E32</f>
        <v>-22565.74000000002</v>
      </c>
      <c r="K32" s="81">
        <v>62773.11666666696</v>
      </c>
      <c r="L32" s="120">
        <f>C32/H32*100</f>
        <v>98.445811597362464</v>
      </c>
      <c r="M32" s="120">
        <f>E32/H32*100</f>
        <v>111.44874920999119</v>
      </c>
      <c r="N32" s="198">
        <v>52.228001174821593</v>
      </c>
      <c r="P32" s="236"/>
      <c r="Q32" s="189"/>
      <c r="R32" s="189"/>
    </row>
    <row r="33" spans="1:18" x14ac:dyDescent="0.25">
      <c r="A33" s="54" t="s">
        <v>300</v>
      </c>
      <c r="B33" s="55">
        <v>1074</v>
      </c>
      <c r="C33" s="2">
        <v>98002.31</v>
      </c>
      <c r="D33" s="93">
        <v>1124</v>
      </c>
      <c r="E33" s="94">
        <v>101503.66</v>
      </c>
      <c r="F33" s="210">
        <v>396</v>
      </c>
      <c r="G33" s="94">
        <v>36924.480000000054</v>
      </c>
      <c r="H33" s="2">
        <v>92527.56</v>
      </c>
      <c r="I33" s="81">
        <f t="shared" si="5"/>
        <v>-5474.75</v>
      </c>
      <c r="J33" s="81">
        <f t="shared" si="6"/>
        <v>-8976.1000000000058</v>
      </c>
      <c r="K33" s="81">
        <v>24760.559999999947</v>
      </c>
      <c r="P33" s="236"/>
      <c r="Q33" s="189"/>
      <c r="R33" s="189"/>
    </row>
    <row r="34" spans="1:18" x14ac:dyDescent="0.25">
      <c r="A34" s="54" t="s">
        <v>386</v>
      </c>
      <c r="B34" s="55">
        <v>792</v>
      </c>
      <c r="C34" s="2">
        <v>73177.679999999993</v>
      </c>
      <c r="D34" s="93">
        <v>878</v>
      </c>
      <c r="E34" s="94">
        <v>82081.789999999994</v>
      </c>
      <c r="F34" s="210">
        <v>236</v>
      </c>
      <c r="G34" s="94">
        <v>23138.120000000032</v>
      </c>
      <c r="H34" s="2">
        <v>68923.41</v>
      </c>
      <c r="I34" s="81">
        <f t="shared" si="5"/>
        <v>-4254.2699999999895</v>
      </c>
      <c r="J34" s="81">
        <f t="shared" si="6"/>
        <v>-13158.37999999999</v>
      </c>
      <c r="K34" s="81">
        <v>22810.819999999971</v>
      </c>
      <c r="P34" s="236"/>
      <c r="Q34" s="189"/>
      <c r="R34" s="189"/>
    </row>
    <row r="35" spans="1:18" x14ac:dyDescent="0.25">
      <c r="A35" s="54" t="s">
        <v>131</v>
      </c>
      <c r="B35" s="55">
        <v>710</v>
      </c>
      <c r="C35" s="2">
        <v>65317.68</v>
      </c>
      <c r="D35" s="93">
        <v>798</v>
      </c>
      <c r="E35" s="94">
        <v>73590.77</v>
      </c>
      <c r="F35" s="210">
        <v>210</v>
      </c>
      <c r="G35" s="94">
        <v>20063.220000000008</v>
      </c>
      <c r="H35" s="2">
        <v>63149.350000000006</v>
      </c>
      <c r="I35" s="81">
        <f t="shared" si="5"/>
        <v>-2168.3299999999945</v>
      </c>
      <c r="J35" s="81">
        <f t="shared" si="6"/>
        <v>-10441.419999999998</v>
      </c>
      <c r="K35" s="81">
        <v>22036.346666666665</v>
      </c>
      <c r="P35" s="236"/>
      <c r="Q35" s="189"/>
      <c r="R35" s="189"/>
    </row>
    <row r="36" spans="1:18" x14ac:dyDescent="0.25">
      <c r="A36" s="54" t="s">
        <v>171</v>
      </c>
      <c r="B36" s="55">
        <v>620</v>
      </c>
      <c r="C36" s="2">
        <v>57513.91</v>
      </c>
      <c r="D36" s="93">
        <v>686</v>
      </c>
      <c r="E36" s="94">
        <v>65088.43</v>
      </c>
      <c r="F36" s="210">
        <v>225</v>
      </c>
      <c r="G36" s="94">
        <v>20777.170000000042</v>
      </c>
      <c r="H36" s="2">
        <v>61786.03</v>
      </c>
      <c r="I36" s="81">
        <f t="shared" si="5"/>
        <v>4272.1199999999953</v>
      </c>
      <c r="J36" s="81">
        <f t="shared" si="6"/>
        <v>-3302.4000000000015</v>
      </c>
      <c r="K36" s="81">
        <v>20413.516666666626</v>
      </c>
      <c r="P36" s="236"/>
      <c r="Q36" s="189"/>
      <c r="R36" s="189"/>
    </row>
    <row r="37" spans="1:18" x14ac:dyDescent="0.25">
      <c r="A37" s="54" t="s">
        <v>152</v>
      </c>
      <c r="B37" s="55">
        <v>36</v>
      </c>
      <c r="C37" s="2">
        <v>3335.51</v>
      </c>
      <c r="D37" s="93">
        <v>82</v>
      </c>
      <c r="E37" s="94">
        <v>7905.07</v>
      </c>
      <c r="F37" s="210">
        <v>18</v>
      </c>
      <c r="G37" s="94">
        <v>2024.39</v>
      </c>
      <c r="H37" s="2">
        <v>13766.86</v>
      </c>
      <c r="I37" s="81">
        <f t="shared" si="5"/>
        <v>10431.35</v>
      </c>
      <c r="J37" s="81">
        <f t="shared" si="6"/>
        <v>5861.7900000000009</v>
      </c>
      <c r="K37" s="81">
        <v>7153.5166666666673</v>
      </c>
      <c r="P37" s="236"/>
      <c r="Q37" s="189"/>
      <c r="R37" s="189"/>
    </row>
    <row r="38" spans="1:18" x14ac:dyDescent="0.25">
      <c r="A38" s="54" t="s">
        <v>394</v>
      </c>
      <c r="B38" s="55">
        <v>12</v>
      </c>
      <c r="C38" s="2">
        <v>1225.04</v>
      </c>
      <c r="D38" s="93">
        <v>4</v>
      </c>
      <c r="E38" s="94">
        <v>448.14</v>
      </c>
      <c r="F38" s="210">
        <v>0</v>
      </c>
      <c r="G38" s="94">
        <v>0</v>
      </c>
      <c r="H38" s="2">
        <v>0</v>
      </c>
      <c r="I38" s="81">
        <f t="shared" si="5"/>
        <v>-1225.04</v>
      </c>
      <c r="J38" s="81">
        <f t="shared" si="6"/>
        <v>-448.14</v>
      </c>
      <c r="K38" s="81">
        <v>0</v>
      </c>
      <c r="P38" s="236"/>
      <c r="Q38" s="189"/>
      <c r="R38" s="189"/>
    </row>
    <row r="39" spans="1:18" x14ac:dyDescent="0.25">
      <c r="A39" s="54" t="s">
        <v>380</v>
      </c>
      <c r="B39" s="55">
        <v>2</v>
      </c>
      <c r="C39" s="2">
        <v>283.76</v>
      </c>
      <c r="D39" s="93">
        <v>0</v>
      </c>
      <c r="E39" s="94">
        <v>0</v>
      </c>
      <c r="F39" s="210">
        <v>0</v>
      </c>
      <c r="G39" s="94">
        <v>0</v>
      </c>
      <c r="H39" s="2">
        <v>0</v>
      </c>
      <c r="I39" s="81">
        <f t="shared" si="5"/>
        <v>-283.76</v>
      </c>
      <c r="J39" s="81">
        <f t="shared" si="6"/>
        <v>0</v>
      </c>
      <c r="K39" s="81">
        <v>0</v>
      </c>
      <c r="P39" s="236"/>
      <c r="Q39" s="191"/>
      <c r="R39" s="191"/>
    </row>
    <row r="40" spans="1:18" x14ac:dyDescent="0.25">
      <c r="A40" s="54" t="s">
        <v>134</v>
      </c>
      <c r="B40" s="55">
        <v>2</v>
      </c>
      <c r="C40" s="2">
        <v>243.76</v>
      </c>
      <c r="D40" s="93">
        <v>0</v>
      </c>
      <c r="E40" s="94">
        <v>0</v>
      </c>
      <c r="F40" s="210">
        <v>0</v>
      </c>
      <c r="G40" s="94">
        <v>0</v>
      </c>
      <c r="H40" s="2">
        <v>0</v>
      </c>
      <c r="I40" s="81">
        <f t="shared" si="5"/>
        <v>-243.76</v>
      </c>
      <c r="J40" s="81">
        <f t="shared" si="6"/>
        <v>0</v>
      </c>
      <c r="K40" s="81">
        <v>0</v>
      </c>
      <c r="P40" s="236"/>
      <c r="Q40" s="32"/>
      <c r="R40" s="32"/>
    </row>
    <row r="41" spans="1:18" x14ac:dyDescent="0.25">
      <c r="A41" s="54" t="s">
        <v>86</v>
      </c>
      <c r="B41" s="55">
        <v>6</v>
      </c>
      <c r="C41" s="2">
        <v>149.19999999999999</v>
      </c>
      <c r="D41" s="93">
        <v>8</v>
      </c>
      <c r="E41" s="94">
        <v>185.6</v>
      </c>
      <c r="F41" s="210">
        <v>2</v>
      </c>
      <c r="G41" s="94">
        <v>36.4</v>
      </c>
      <c r="H41" s="2">
        <v>0</v>
      </c>
      <c r="I41" s="81">
        <f t="shared" si="5"/>
        <v>-149.19999999999999</v>
      </c>
      <c r="J41" s="81">
        <f t="shared" si="6"/>
        <v>-185.6</v>
      </c>
      <c r="K41" s="81">
        <v>-36.4</v>
      </c>
      <c r="P41" s="236"/>
    </row>
    <row r="42" spans="1:18" x14ac:dyDescent="0.25">
      <c r="A42" s="54" t="s">
        <v>238</v>
      </c>
      <c r="B42" s="55">
        <v>0</v>
      </c>
      <c r="C42" s="2">
        <v>0</v>
      </c>
      <c r="D42" s="93">
        <v>2</v>
      </c>
      <c r="E42" s="94">
        <v>164.38</v>
      </c>
      <c r="F42" s="210">
        <v>0</v>
      </c>
      <c r="G42" s="94">
        <v>0</v>
      </c>
      <c r="H42" s="2">
        <v>0</v>
      </c>
      <c r="I42" s="81">
        <f t="shared" si="5"/>
        <v>0</v>
      </c>
      <c r="J42" s="81">
        <f t="shared" si="6"/>
        <v>-164.38</v>
      </c>
      <c r="K42" s="81">
        <v>0</v>
      </c>
      <c r="P42" s="236"/>
    </row>
    <row r="44" spans="1:18" x14ac:dyDescent="0.25">
      <c r="A44" s="61" t="s">
        <v>576</v>
      </c>
      <c r="B44" s="85">
        <f>SUBTOTAL(9,B32:B42)</f>
        <v>5224</v>
      </c>
      <c r="C44" s="62">
        <f t="shared" ref="C44:G44" si="7">SUBTOTAL(9,C32:C42)</f>
        <v>493287.74</v>
      </c>
      <c r="D44" s="85">
        <f t="shared" si="7"/>
        <v>5806</v>
      </c>
      <c r="E44" s="62">
        <f t="shared" si="7"/>
        <v>550635.80999999994</v>
      </c>
      <c r="F44" s="85">
        <f t="shared" si="7"/>
        <v>1767</v>
      </c>
      <c r="G44" s="62">
        <f t="shared" si="7"/>
        <v>171592.14999999985</v>
      </c>
      <c r="H44" s="62">
        <f>SUBTOTAL(9,H32:H42)</f>
        <v>497255.43999999994</v>
      </c>
      <c r="I44" s="62">
        <f t="shared" ref="I44:K44" si="8">SUBTOTAL(9,I32:I42)</f>
        <v>3967.6999999999789</v>
      </c>
      <c r="J44" s="62">
        <f t="shared" si="8"/>
        <v>-53380.37000000001</v>
      </c>
      <c r="K44" s="62">
        <f t="shared" si="8"/>
        <v>159911.47666666686</v>
      </c>
    </row>
    <row r="46" spans="1:18" x14ac:dyDescent="0.25">
      <c r="B46" s="154"/>
      <c r="C46" s="160"/>
      <c r="D46" s="160"/>
      <c r="E46" s="266" t="s">
        <v>662</v>
      </c>
      <c r="F46" s="266"/>
      <c r="G46" s="160">
        <f>SUM(G32:G37)</f>
        <v>171555.74999999985</v>
      </c>
      <c r="H46" s="160">
        <f>G46/G44*100</f>
        <v>99.978786908375469</v>
      </c>
    </row>
    <row r="47" spans="1:18" x14ac:dyDescent="0.25">
      <c r="B47" s="157"/>
      <c r="C47" s="161"/>
      <c r="D47" s="161"/>
      <c r="E47" s="265" t="s">
        <v>663</v>
      </c>
      <c r="F47" s="265"/>
      <c r="G47" s="161">
        <f>G44-G46</f>
        <v>36.399999999994179</v>
      </c>
      <c r="H47" s="161">
        <f>100-H46</f>
        <v>2.1213091624531444E-2</v>
      </c>
    </row>
    <row r="49" spans="1:11" ht="17.25" x14ac:dyDescent="0.25">
      <c r="A49" s="247" t="s">
        <v>747</v>
      </c>
      <c r="B49" s="247"/>
      <c r="C49" s="247"/>
      <c r="D49" s="247"/>
      <c r="E49" s="247"/>
      <c r="F49" s="247"/>
      <c r="G49" s="247"/>
      <c r="H49" s="247"/>
      <c r="I49" s="247"/>
      <c r="J49" s="247"/>
      <c r="K49" s="247"/>
    </row>
    <row r="50" spans="1:11" ht="17.25" x14ac:dyDescent="0.25">
      <c r="A50" s="192"/>
      <c r="B50" s="192"/>
      <c r="C50" s="192"/>
      <c r="D50" s="192"/>
      <c r="E50" s="192"/>
      <c r="F50" s="192"/>
      <c r="G50" s="192"/>
      <c r="H50" s="192"/>
      <c r="I50" s="192"/>
      <c r="J50" s="192"/>
      <c r="K50" s="192"/>
    </row>
    <row r="51" spans="1:11" x14ac:dyDescent="0.25">
      <c r="A51" t="s">
        <v>522</v>
      </c>
      <c r="B51" s="83"/>
    </row>
    <row r="52" spans="1:11" x14ac:dyDescent="0.25">
      <c r="A52" t="s">
        <v>523</v>
      </c>
      <c r="B52" s="83"/>
    </row>
    <row r="53" spans="1:11" x14ac:dyDescent="0.25">
      <c r="A53" t="s">
        <v>524</v>
      </c>
      <c r="B53" s="83"/>
    </row>
    <row r="54" spans="1:11" x14ac:dyDescent="0.25">
      <c r="A54" t="s">
        <v>632</v>
      </c>
      <c r="B54" s="83"/>
    </row>
    <row r="55" spans="1:11" x14ac:dyDescent="0.25">
      <c r="A55" t="s">
        <v>525</v>
      </c>
      <c r="B55" s="83"/>
    </row>
    <row r="56" spans="1:11" x14ac:dyDescent="0.25">
      <c r="A56" t="s">
        <v>526</v>
      </c>
      <c r="B56" s="83"/>
    </row>
    <row r="57" spans="1:11" x14ac:dyDescent="0.25">
      <c r="A57" t="s">
        <v>527</v>
      </c>
      <c r="B57" s="84"/>
    </row>
    <row r="58" spans="1:11" x14ac:dyDescent="0.25">
      <c r="A58" t="s">
        <v>528</v>
      </c>
    </row>
    <row r="59" spans="1:11" x14ac:dyDescent="0.25">
      <c r="A59" t="s">
        <v>529</v>
      </c>
    </row>
    <row r="60" spans="1:11" x14ac:dyDescent="0.25">
      <c r="A60" t="s">
        <v>530</v>
      </c>
    </row>
    <row r="61" spans="1:11" x14ac:dyDescent="0.25">
      <c r="A61" t="s">
        <v>531</v>
      </c>
    </row>
    <row r="62" spans="1:11" x14ac:dyDescent="0.25">
      <c r="A62" t="s">
        <v>532</v>
      </c>
    </row>
    <row r="63" spans="1:11" x14ac:dyDescent="0.25">
      <c r="A63" t="s">
        <v>533</v>
      </c>
    </row>
    <row r="64" spans="1:11" x14ac:dyDescent="0.25">
      <c r="A64" t="s">
        <v>534</v>
      </c>
    </row>
    <row r="65" spans="1:1" x14ac:dyDescent="0.25">
      <c r="A65" t="s">
        <v>535</v>
      </c>
    </row>
    <row r="66" spans="1:1" x14ac:dyDescent="0.25">
      <c r="A66" t="s">
        <v>536</v>
      </c>
    </row>
    <row r="67" spans="1:1" x14ac:dyDescent="0.25">
      <c r="A67" t="s">
        <v>537</v>
      </c>
    </row>
    <row r="68" spans="1:1" x14ac:dyDescent="0.25">
      <c r="A68" t="s">
        <v>538</v>
      </c>
    </row>
    <row r="69" spans="1:1" x14ac:dyDescent="0.25">
      <c r="A69" t="s">
        <v>539</v>
      </c>
    </row>
    <row r="70" spans="1:1" x14ac:dyDescent="0.25">
      <c r="A70" t="s">
        <v>540</v>
      </c>
    </row>
    <row r="71" spans="1:1" x14ac:dyDescent="0.25">
      <c r="A71" t="s">
        <v>541</v>
      </c>
    </row>
    <row r="72" spans="1:1" x14ac:dyDescent="0.25">
      <c r="A72" t="s">
        <v>542</v>
      </c>
    </row>
    <row r="73" spans="1:1" x14ac:dyDescent="0.25">
      <c r="A73" t="s">
        <v>543</v>
      </c>
    </row>
    <row r="74" spans="1:1" x14ac:dyDescent="0.25">
      <c r="A74" t="s">
        <v>544</v>
      </c>
    </row>
    <row r="75" spans="1:1" x14ac:dyDescent="0.25">
      <c r="A75" t="s">
        <v>545</v>
      </c>
    </row>
    <row r="76" spans="1:1" x14ac:dyDescent="0.25">
      <c r="A76" t="s">
        <v>546</v>
      </c>
    </row>
    <row r="77" spans="1:1" x14ac:dyDescent="0.25">
      <c r="A77" t="s">
        <v>547</v>
      </c>
    </row>
    <row r="78" spans="1:1" x14ac:dyDescent="0.25">
      <c r="A78" t="s">
        <v>548</v>
      </c>
    </row>
    <row r="79" spans="1:1" x14ac:dyDescent="0.25">
      <c r="A79" t="s">
        <v>549</v>
      </c>
    </row>
    <row r="80" spans="1:1" x14ac:dyDescent="0.25">
      <c r="A80" t="s">
        <v>550</v>
      </c>
    </row>
    <row r="81" spans="1:1" x14ac:dyDescent="0.25">
      <c r="A81" t="s">
        <v>551</v>
      </c>
    </row>
    <row r="82" spans="1:1" x14ac:dyDescent="0.25">
      <c r="A82" t="s">
        <v>643</v>
      </c>
    </row>
    <row r="83" spans="1:1" x14ac:dyDescent="0.25">
      <c r="A83" t="s">
        <v>552</v>
      </c>
    </row>
    <row r="84" spans="1:1" x14ac:dyDescent="0.25">
      <c r="A84" t="s">
        <v>553</v>
      </c>
    </row>
    <row r="85" spans="1:1" x14ac:dyDescent="0.25">
      <c r="A85" t="s">
        <v>554</v>
      </c>
    </row>
    <row r="86" spans="1:1" x14ac:dyDescent="0.25">
      <c r="A86" t="s">
        <v>555</v>
      </c>
    </row>
    <row r="87" spans="1:1" x14ac:dyDescent="0.25">
      <c r="A87" t="s">
        <v>556</v>
      </c>
    </row>
    <row r="88" spans="1:1" x14ac:dyDescent="0.25">
      <c r="A88" t="s">
        <v>557</v>
      </c>
    </row>
    <row r="89" spans="1:1" x14ac:dyDescent="0.25">
      <c r="A89" t="s">
        <v>558</v>
      </c>
    </row>
    <row r="90" spans="1:1" x14ac:dyDescent="0.25">
      <c r="A90" t="s">
        <v>559</v>
      </c>
    </row>
    <row r="91" spans="1:1" x14ac:dyDescent="0.25">
      <c r="A91" t="s">
        <v>560</v>
      </c>
    </row>
    <row r="92" spans="1:1" x14ac:dyDescent="0.25">
      <c r="A92" t="s">
        <v>561</v>
      </c>
    </row>
    <row r="93" spans="1:1" x14ac:dyDescent="0.25">
      <c r="A93" t="s">
        <v>562</v>
      </c>
    </row>
    <row r="94" spans="1:1" x14ac:dyDescent="0.25">
      <c r="A94" t="s">
        <v>563</v>
      </c>
    </row>
    <row r="95" spans="1:1" x14ac:dyDescent="0.25">
      <c r="A95" t="s">
        <v>564</v>
      </c>
    </row>
    <row r="96" spans="1:1" x14ac:dyDescent="0.25">
      <c r="A96" t="s">
        <v>565</v>
      </c>
    </row>
    <row r="97" spans="1:1" x14ac:dyDescent="0.25">
      <c r="A97" t="s">
        <v>566</v>
      </c>
    </row>
    <row r="98" spans="1:1" x14ac:dyDescent="0.25">
      <c r="A98" t="s">
        <v>567</v>
      </c>
    </row>
    <row r="99" spans="1:1" x14ac:dyDescent="0.25">
      <c r="A99" t="s">
        <v>568</v>
      </c>
    </row>
    <row r="100" spans="1:1" x14ac:dyDescent="0.25">
      <c r="A100" t="s">
        <v>569</v>
      </c>
    </row>
    <row r="101" spans="1:1" x14ac:dyDescent="0.25">
      <c r="A101" t="s">
        <v>570</v>
      </c>
    </row>
    <row r="102" spans="1:1" x14ac:dyDescent="0.25">
      <c r="A102" t="s">
        <v>571</v>
      </c>
    </row>
    <row r="103" spans="1:1" x14ac:dyDescent="0.25">
      <c r="A103" t="s">
        <v>572</v>
      </c>
    </row>
    <row r="104" spans="1:1" x14ac:dyDescent="0.25">
      <c r="A104" t="s">
        <v>573</v>
      </c>
    </row>
    <row r="105" spans="1:1" x14ac:dyDescent="0.25">
      <c r="A105" t="s">
        <v>574</v>
      </c>
    </row>
    <row r="106" spans="1:1" x14ac:dyDescent="0.25">
      <c r="A106" t="s">
        <v>683</v>
      </c>
    </row>
    <row r="107" spans="1:1" x14ac:dyDescent="0.25">
      <c r="A107" t="s">
        <v>684</v>
      </c>
    </row>
    <row r="108" spans="1:1" x14ac:dyDescent="0.25">
      <c r="A108" t="s">
        <v>748</v>
      </c>
    </row>
    <row r="109" spans="1:1" x14ac:dyDescent="0.25">
      <c r="A109" t="s">
        <v>749</v>
      </c>
    </row>
    <row r="110" spans="1:1" x14ac:dyDescent="0.25">
      <c r="A110" t="s">
        <v>750</v>
      </c>
    </row>
    <row r="111" spans="1:1" x14ac:dyDescent="0.25">
      <c r="A111" t="s">
        <v>751</v>
      </c>
    </row>
    <row r="112" spans="1:1" x14ac:dyDescent="0.25">
      <c r="A112" t="s">
        <v>752</v>
      </c>
    </row>
    <row r="113" spans="1:1" x14ac:dyDescent="0.25">
      <c r="A113" t="s">
        <v>753</v>
      </c>
    </row>
    <row r="114" spans="1:1" x14ac:dyDescent="0.25">
      <c r="A114" t="s">
        <v>754</v>
      </c>
    </row>
    <row r="115" spans="1:1" x14ac:dyDescent="0.25">
      <c r="A115" t="s">
        <v>755</v>
      </c>
    </row>
  </sheetData>
  <autoFilter ref="A31:J43" xr:uid="{00000000-0009-0000-0000-00000D000000}"/>
  <sortState xmlns:xlrd2="http://schemas.microsoft.com/office/spreadsheetml/2017/richdata2" ref="A9:J24">
    <sortCondition descending="1" ref="G9:G24"/>
  </sortState>
  <mergeCells count="14">
    <mergeCell ref="E47:F47"/>
    <mergeCell ref="E46:F46"/>
    <mergeCell ref="A49:K49"/>
    <mergeCell ref="B30:C30"/>
    <mergeCell ref="D30:E30"/>
    <mergeCell ref="F30:G30"/>
    <mergeCell ref="I30:K30"/>
    <mergeCell ref="L30:N30"/>
    <mergeCell ref="A3:I3"/>
    <mergeCell ref="A4:I4"/>
    <mergeCell ref="B7:C7"/>
    <mergeCell ref="D7:E7"/>
    <mergeCell ref="F7:G7"/>
    <mergeCell ref="H7:J7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3:R116"/>
  <sheetViews>
    <sheetView workbookViewId="0"/>
  </sheetViews>
  <sheetFormatPr defaultRowHeight="15" x14ac:dyDescent="0.25"/>
  <cols>
    <col min="1" max="1" width="67.85546875" customWidth="1"/>
    <col min="2" max="2" width="8" customWidth="1"/>
    <col min="3" max="3" width="13.140625" customWidth="1"/>
    <col min="4" max="4" width="8.7109375" customWidth="1"/>
    <col min="5" max="5" width="13.140625" customWidth="1"/>
    <col min="6" max="6" width="9" customWidth="1"/>
    <col min="7" max="7" width="13.140625" customWidth="1"/>
    <col min="8" max="11" width="15.85546875" customWidth="1"/>
    <col min="12" max="13" width="10" customWidth="1"/>
    <col min="16" max="16" width="11.5703125" bestFit="1" customWidth="1"/>
  </cols>
  <sheetData>
    <row r="3" spans="1:15" ht="15.75" x14ac:dyDescent="0.25">
      <c r="A3" s="257" t="s">
        <v>687</v>
      </c>
      <c r="B3" s="257"/>
      <c r="C3" s="257"/>
      <c r="D3" s="257"/>
      <c r="E3" s="257"/>
      <c r="F3" s="257"/>
      <c r="G3" s="257"/>
      <c r="H3" s="257"/>
      <c r="I3" s="257"/>
    </row>
    <row r="4" spans="1:15" ht="15.75" x14ac:dyDescent="0.25">
      <c r="A4" s="257" t="s">
        <v>736</v>
      </c>
      <c r="B4" s="257"/>
      <c r="C4" s="257"/>
      <c r="D4" s="257"/>
      <c r="E4" s="257"/>
      <c r="F4" s="257"/>
      <c r="G4" s="257"/>
      <c r="H4" s="257"/>
      <c r="I4" s="257"/>
    </row>
    <row r="7" spans="1:15" x14ac:dyDescent="0.25">
      <c r="B7" s="258" t="s">
        <v>652</v>
      </c>
      <c r="C7" s="258"/>
      <c r="D7" s="259" t="s">
        <v>685</v>
      </c>
      <c r="E7" s="259"/>
      <c r="F7" s="255" t="s">
        <v>741</v>
      </c>
      <c r="G7" s="255"/>
      <c r="H7" s="256" t="s">
        <v>653</v>
      </c>
      <c r="I7" s="256"/>
      <c r="J7" s="256"/>
      <c r="K7" s="200"/>
      <c r="L7" s="32"/>
      <c r="M7" s="32"/>
      <c r="N7" s="32"/>
      <c r="O7" s="32"/>
    </row>
    <row r="8" spans="1:15" x14ac:dyDescent="0.25">
      <c r="A8" s="110" t="s">
        <v>658</v>
      </c>
      <c r="B8" s="111" t="s">
        <v>650</v>
      </c>
      <c r="C8" s="111" t="s">
        <v>651</v>
      </c>
      <c r="D8" s="111" t="s">
        <v>650</v>
      </c>
      <c r="E8" s="111" t="s">
        <v>651</v>
      </c>
      <c r="F8" s="193" t="s">
        <v>650</v>
      </c>
      <c r="G8" s="193" t="s">
        <v>651</v>
      </c>
      <c r="H8" s="112">
        <v>2019</v>
      </c>
      <c r="I8" s="110">
        <v>2020</v>
      </c>
      <c r="J8" s="110">
        <v>2021</v>
      </c>
      <c r="K8" s="231"/>
      <c r="L8" s="187"/>
      <c r="M8" s="187"/>
      <c r="N8" s="187"/>
      <c r="O8" s="32"/>
    </row>
    <row r="9" spans="1:15" x14ac:dyDescent="0.25">
      <c r="A9" s="63" t="s">
        <v>621</v>
      </c>
      <c r="B9" s="104">
        <v>1470</v>
      </c>
      <c r="C9" s="105">
        <v>332249.40000000002</v>
      </c>
      <c r="D9" s="93">
        <v>1572</v>
      </c>
      <c r="E9" s="94">
        <v>355303.44</v>
      </c>
      <c r="F9" s="210">
        <v>938</v>
      </c>
      <c r="G9" s="94">
        <v>212006.75999999701</v>
      </c>
      <c r="H9" s="2">
        <f t="shared" ref="H9:H25" si="0">C9/$C$26*100</f>
        <v>38.076699297396814</v>
      </c>
      <c r="I9" s="2">
        <f t="shared" ref="I9:I25" si="1">E9/$E$26*100</f>
        <v>39.293955177322736</v>
      </c>
      <c r="J9" s="2">
        <f t="shared" ref="J9:J25" si="2">G9/$G$26*100</f>
        <v>37.436490885873312</v>
      </c>
      <c r="K9" s="201"/>
      <c r="L9" s="188"/>
      <c r="M9" s="189"/>
      <c r="N9" s="189"/>
      <c r="O9" s="32"/>
    </row>
    <row r="10" spans="1:15" x14ac:dyDescent="0.25">
      <c r="A10" s="63" t="s">
        <v>617</v>
      </c>
      <c r="B10" s="106">
        <v>934</v>
      </c>
      <c r="C10" s="105">
        <v>119533.32</v>
      </c>
      <c r="D10" s="93">
        <v>990</v>
      </c>
      <c r="E10" s="94">
        <v>126700.2</v>
      </c>
      <c r="F10" s="210">
        <v>631</v>
      </c>
      <c r="G10" s="94">
        <v>80755.380000000237</v>
      </c>
      <c r="H10" s="2">
        <f t="shared" si="0"/>
        <v>13.698848761380786</v>
      </c>
      <c r="I10" s="2">
        <f t="shared" si="1"/>
        <v>14.012113082152613</v>
      </c>
      <c r="J10" s="2">
        <f t="shared" si="2"/>
        <v>14.259913445001882</v>
      </c>
      <c r="K10" s="201"/>
      <c r="L10" s="188"/>
      <c r="M10" s="189"/>
      <c r="N10" s="189"/>
      <c r="O10" s="32"/>
    </row>
    <row r="11" spans="1:15" x14ac:dyDescent="0.25">
      <c r="A11" s="63" t="s">
        <v>619</v>
      </c>
      <c r="B11" s="106">
        <v>801</v>
      </c>
      <c r="C11" s="105">
        <v>117458.64</v>
      </c>
      <c r="D11" s="93">
        <v>772</v>
      </c>
      <c r="E11" s="94">
        <v>113206.08</v>
      </c>
      <c r="F11" s="210">
        <v>524</v>
      </c>
      <c r="G11" s="94">
        <v>76839.359999999739</v>
      </c>
      <c r="H11" s="2">
        <f t="shared" si="0"/>
        <v>13.461084700713336</v>
      </c>
      <c r="I11" s="2">
        <f t="shared" si="1"/>
        <v>12.519762356706741</v>
      </c>
      <c r="J11" s="2">
        <f t="shared" si="2"/>
        <v>13.568416404818265</v>
      </c>
      <c r="K11" s="201"/>
      <c r="L11" s="188"/>
      <c r="M11" s="189"/>
      <c r="N11" s="189"/>
      <c r="O11" s="32"/>
    </row>
    <row r="12" spans="1:15" x14ac:dyDescent="0.25">
      <c r="A12" s="63" t="s">
        <v>613</v>
      </c>
      <c r="B12" s="104">
        <v>1295</v>
      </c>
      <c r="C12" s="105">
        <v>74773.3</v>
      </c>
      <c r="D12" s="93">
        <v>1323</v>
      </c>
      <c r="E12" s="94">
        <v>76390.02</v>
      </c>
      <c r="F12" s="210">
        <v>859</v>
      </c>
      <c r="G12" s="94">
        <v>49598.659999999807</v>
      </c>
      <c r="H12" s="2">
        <f t="shared" si="0"/>
        <v>8.5692267903991439</v>
      </c>
      <c r="I12" s="2">
        <f t="shared" si="1"/>
        <v>8.4481760769746206</v>
      </c>
      <c r="J12" s="2">
        <f t="shared" si="2"/>
        <v>8.7582102714156278</v>
      </c>
      <c r="K12" s="201"/>
      <c r="L12" s="188"/>
      <c r="M12" s="189"/>
      <c r="N12" s="189"/>
      <c r="O12" s="32"/>
    </row>
    <row r="13" spans="1:15" x14ac:dyDescent="0.25">
      <c r="A13" s="63" t="s">
        <v>614</v>
      </c>
      <c r="B13" s="104">
        <v>3689</v>
      </c>
      <c r="C13" s="105">
        <v>65442.86</v>
      </c>
      <c r="D13" s="93">
        <v>3751</v>
      </c>
      <c r="E13" s="94">
        <v>66542.740000000005</v>
      </c>
      <c r="F13" s="210">
        <v>2353</v>
      </c>
      <c r="G13" s="94">
        <v>41742.220000000278</v>
      </c>
      <c r="H13" s="2">
        <f t="shared" si="0"/>
        <v>7.4999325849245722</v>
      </c>
      <c r="I13" s="2">
        <f t="shared" si="1"/>
        <v>7.3591391148260232</v>
      </c>
      <c r="J13" s="2">
        <f t="shared" si="2"/>
        <v>7.3709076002394971</v>
      </c>
      <c r="K13" s="201"/>
      <c r="L13" s="188"/>
      <c r="M13" s="189"/>
      <c r="N13" s="189"/>
      <c r="O13" s="32"/>
    </row>
    <row r="14" spans="1:15" x14ac:dyDescent="0.25">
      <c r="A14" s="63" t="s">
        <v>620</v>
      </c>
      <c r="B14" s="106">
        <v>260</v>
      </c>
      <c r="C14" s="105">
        <v>53913.599999999999</v>
      </c>
      <c r="D14" s="93">
        <v>293</v>
      </c>
      <c r="E14" s="94">
        <v>60756.480000000003</v>
      </c>
      <c r="F14" s="210">
        <v>179</v>
      </c>
      <c r="G14" s="94">
        <v>37117.440000000075</v>
      </c>
      <c r="H14" s="2">
        <f t="shared" si="0"/>
        <v>6.1786475317641889</v>
      </c>
      <c r="I14" s="2">
        <f t="shared" si="1"/>
        <v>6.7192211869716356</v>
      </c>
      <c r="J14" s="2">
        <f t="shared" si="2"/>
        <v>6.5542565919453315</v>
      </c>
      <c r="K14" s="201"/>
      <c r="L14" s="188"/>
      <c r="M14" s="189"/>
      <c r="N14" s="189"/>
      <c r="O14" s="32"/>
    </row>
    <row r="15" spans="1:15" x14ac:dyDescent="0.25">
      <c r="A15" s="63" t="s">
        <v>618</v>
      </c>
      <c r="B15" s="106">
        <v>458</v>
      </c>
      <c r="C15" s="105">
        <v>44902.32</v>
      </c>
      <c r="D15" s="93">
        <v>454</v>
      </c>
      <c r="E15" s="94">
        <v>44510.16</v>
      </c>
      <c r="F15" s="210">
        <v>287</v>
      </c>
      <c r="G15" s="94">
        <v>28137.480000000174</v>
      </c>
      <c r="H15" s="2">
        <f t="shared" si="0"/>
        <v>5.1459299441789419</v>
      </c>
      <c r="I15" s="2">
        <f t="shared" si="1"/>
        <v>4.9224973222197441</v>
      </c>
      <c r="J15" s="2">
        <f t="shared" si="2"/>
        <v>4.9685609721664719</v>
      </c>
      <c r="K15" s="201"/>
      <c r="L15" s="188"/>
      <c r="M15" s="189"/>
      <c r="N15" s="189"/>
      <c r="O15" s="32"/>
    </row>
    <row r="16" spans="1:15" x14ac:dyDescent="0.25">
      <c r="A16" s="63" t="s">
        <v>616</v>
      </c>
      <c r="B16" s="106">
        <v>324</v>
      </c>
      <c r="C16" s="105">
        <v>25719.119999999999</v>
      </c>
      <c r="D16" s="93">
        <v>313</v>
      </c>
      <c r="E16" s="94">
        <v>24845.94</v>
      </c>
      <c r="F16" s="210">
        <v>192</v>
      </c>
      <c r="G16" s="94">
        <v>15240.959999999939</v>
      </c>
      <c r="H16" s="2">
        <f t="shared" si="0"/>
        <v>2.9474822179774121</v>
      </c>
      <c r="I16" s="2">
        <f t="shared" si="1"/>
        <v>2.7477787794524309</v>
      </c>
      <c r="J16" s="2">
        <f t="shared" si="2"/>
        <v>2.691272958145134</v>
      </c>
      <c r="K16" s="201"/>
      <c r="L16" s="188"/>
      <c r="M16" s="189"/>
      <c r="N16" s="189"/>
      <c r="O16" s="32"/>
    </row>
    <row r="17" spans="1:15" x14ac:dyDescent="0.25">
      <c r="A17" s="63" t="s">
        <v>628</v>
      </c>
      <c r="B17" s="106">
        <v>126</v>
      </c>
      <c r="C17" s="105">
        <v>18986.939999999999</v>
      </c>
      <c r="D17" s="93">
        <v>115</v>
      </c>
      <c r="E17" s="94">
        <v>17329.349999999999</v>
      </c>
      <c r="F17" s="210">
        <v>82</v>
      </c>
      <c r="G17" s="94">
        <v>12356.580000000004</v>
      </c>
      <c r="H17" s="2">
        <f t="shared" si="0"/>
        <v>2.175955787904253</v>
      </c>
      <c r="I17" s="2">
        <f t="shared" si="1"/>
        <v>1.9164990413606402</v>
      </c>
      <c r="J17" s="2">
        <f t="shared" si="2"/>
        <v>2.1819445500255323</v>
      </c>
      <c r="K17" s="201"/>
      <c r="L17" s="188"/>
      <c r="M17" s="189"/>
      <c r="N17" s="189"/>
      <c r="O17" s="32"/>
    </row>
    <row r="18" spans="1:15" x14ac:dyDescent="0.25">
      <c r="A18" s="63" t="s">
        <v>615</v>
      </c>
      <c r="B18" s="106">
        <v>522</v>
      </c>
      <c r="C18" s="105">
        <v>9740.52</v>
      </c>
      <c r="D18" s="93">
        <v>485</v>
      </c>
      <c r="E18" s="94">
        <v>9050.1</v>
      </c>
      <c r="F18" s="210">
        <v>325</v>
      </c>
      <c r="G18" s="94">
        <v>6064.4999999999727</v>
      </c>
      <c r="H18" s="2">
        <f t="shared" si="0"/>
        <v>1.1162905065901687</v>
      </c>
      <c r="I18" s="2">
        <f t="shared" si="1"/>
        <v>1.0008746995252524</v>
      </c>
      <c r="J18" s="2">
        <f t="shared" si="2"/>
        <v>1.0708790558252994</v>
      </c>
      <c r="K18" s="201"/>
      <c r="L18" s="188"/>
      <c r="M18" s="189"/>
      <c r="N18" s="189"/>
      <c r="O18" s="32"/>
    </row>
    <row r="19" spans="1:15" x14ac:dyDescent="0.25">
      <c r="A19" s="63" t="s">
        <v>631</v>
      </c>
      <c r="B19" s="106">
        <v>30</v>
      </c>
      <c r="C19" s="105">
        <v>2793</v>
      </c>
      <c r="D19" s="93">
        <v>31</v>
      </c>
      <c r="E19" s="94">
        <v>2886.1</v>
      </c>
      <c r="F19" s="210">
        <v>19</v>
      </c>
      <c r="G19" s="94">
        <v>1768.8999999999994</v>
      </c>
      <c r="H19" s="2">
        <f t="shared" si="0"/>
        <v>0.32008551749869013</v>
      </c>
      <c r="I19" s="2">
        <f t="shared" si="1"/>
        <v>0.31918149747514729</v>
      </c>
      <c r="J19" s="2">
        <f t="shared" si="2"/>
        <v>0.31235517550488578</v>
      </c>
      <c r="K19" s="201"/>
      <c r="L19" s="188"/>
      <c r="M19" s="189"/>
      <c r="N19" s="189"/>
      <c r="O19" s="32"/>
    </row>
    <row r="20" spans="1:15" x14ac:dyDescent="0.25">
      <c r="A20" s="63" t="s">
        <v>627</v>
      </c>
      <c r="B20" s="106">
        <v>11</v>
      </c>
      <c r="C20" s="105">
        <v>1520.75</v>
      </c>
      <c r="D20" s="93">
        <v>11</v>
      </c>
      <c r="E20" s="94">
        <v>1520.75</v>
      </c>
      <c r="F20" s="210">
        <v>10</v>
      </c>
      <c r="G20" s="94">
        <v>1382.5</v>
      </c>
      <c r="H20" s="2">
        <f t="shared" si="0"/>
        <v>0.17428215207165523</v>
      </c>
      <c r="I20" s="2">
        <f t="shared" si="1"/>
        <v>0.16818379899703068</v>
      </c>
      <c r="J20" s="2">
        <f t="shared" si="2"/>
        <v>0.24412404892051828</v>
      </c>
      <c r="K20" s="201"/>
      <c r="L20" s="188"/>
      <c r="M20" s="189"/>
      <c r="N20" s="189"/>
      <c r="O20" s="32"/>
    </row>
    <row r="21" spans="1:15" x14ac:dyDescent="0.25">
      <c r="A21" s="63" t="s">
        <v>624</v>
      </c>
      <c r="B21" s="106">
        <v>23</v>
      </c>
      <c r="C21" s="105">
        <v>1962.59</v>
      </c>
      <c r="D21" s="93">
        <v>25</v>
      </c>
      <c r="E21" s="94">
        <v>2133.25</v>
      </c>
      <c r="F21" s="210">
        <v>15</v>
      </c>
      <c r="G21" s="94">
        <v>1279.95</v>
      </c>
      <c r="H21" s="2">
        <f t="shared" si="0"/>
        <v>0.22491823694513222</v>
      </c>
      <c r="I21" s="2">
        <f t="shared" si="1"/>
        <v>0.23592180779905686</v>
      </c>
      <c r="J21" s="2">
        <f t="shared" si="2"/>
        <v>0.22601560681071781</v>
      </c>
      <c r="K21" s="201"/>
      <c r="L21" s="188"/>
      <c r="M21" s="189"/>
      <c r="N21" s="189"/>
      <c r="O21" s="32"/>
    </row>
    <row r="22" spans="1:15" x14ac:dyDescent="0.25">
      <c r="A22" s="63" t="s">
        <v>626</v>
      </c>
      <c r="B22" s="106">
        <v>15</v>
      </c>
      <c r="C22" s="105">
        <v>1466.55</v>
      </c>
      <c r="D22" s="93">
        <v>15</v>
      </c>
      <c r="E22" s="94">
        <v>1466.55</v>
      </c>
      <c r="F22" s="210">
        <v>12</v>
      </c>
      <c r="G22" s="94">
        <v>1173.24</v>
      </c>
      <c r="H22" s="2">
        <f t="shared" si="0"/>
        <v>0.16807068230852276</v>
      </c>
      <c r="I22" s="2">
        <f t="shared" si="1"/>
        <v>0.16218967642222282</v>
      </c>
      <c r="J22" s="2">
        <f t="shared" si="2"/>
        <v>0.20717258528427404</v>
      </c>
      <c r="K22" s="201"/>
      <c r="L22" s="188"/>
      <c r="M22" s="189"/>
      <c r="N22" s="189"/>
      <c r="O22" s="32"/>
    </row>
    <row r="23" spans="1:15" x14ac:dyDescent="0.25">
      <c r="A23" s="63" t="s">
        <v>625</v>
      </c>
      <c r="B23" s="106">
        <v>26</v>
      </c>
      <c r="C23" s="105">
        <v>1699.36</v>
      </c>
      <c r="D23" s="93">
        <v>23</v>
      </c>
      <c r="E23" s="94">
        <v>1503.28</v>
      </c>
      <c r="F23" s="210">
        <v>12</v>
      </c>
      <c r="G23" s="94">
        <v>784.32</v>
      </c>
      <c r="H23" s="2">
        <f t="shared" si="0"/>
        <v>0.19475135159920304</v>
      </c>
      <c r="I23" s="2">
        <f t="shared" si="1"/>
        <v>0.16625174509699575</v>
      </c>
      <c r="J23" s="2">
        <f t="shared" si="2"/>
        <v>0.13849647309174751</v>
      </c>
      <c r="K23" s="201"/>
      <c r="L23" s="188"/>
      <c r="M23" s="189"/>
      <c r="N23" s="189"/>
      <c r="O23" s="32"/>
    </row>
    <row r="24" spans="1:15" x14ac:dyDescent="0.25">
      <c r="A24" s="63" t="s">
        <v>622</v>
      </c>
      <c r="B24" s="106">
        <v>8</v>
      </c>
      <c r="C24" s="106">
        <v>99.52</v>
      </c>
      <c r="D24" s="93">
        <v>6</v>
      </c>
      <c r="E24" s="94">
        <v>74.64</v>
      </c>
      <c r="F24" s="210">
        <v>5</v>
      </c>
      <c r="G24" s="94">
        <v>62.199999999999996</v>
      </c>
      <c r="H24" s="2">
        <f t="shared" si="0"/>
        <v>1.1405266989427012E-2</v>
      </c>
      <c r="I24" s="2">
        <f t="shared" si="1"/>
        <v>8.2546366971154826E-3</v>
      </c>
      <c r="J24" s="2">
        <f t="shared" si="2"/>
        <v>1.0983374931541582E-2</v>
      </c>
      <c r="K24" s="201"/>
      <c r="L24" s="188"/>
      <c r="M24" s="189"/>
      <c r="N24" s="189"/>
      <c r="O24" s="32"/>
    </row>
    <row r="25" spans="1:15" x14ac:dyDescent="0.25">
      <c r="A25" s="63" t="s">
        <v>623</v>
      </c>
      <c r="B25" s="106">
        <v>6</v>
      </c>
      <c r="C25" s="106">
        <v>317.52</v>
      </c>
      <c r="D25" s="93">
        <v>0</v>
      </c>
      <c r="E25" s="94">
        <v>0</v>
      </c>
      <c r="F25" s="210">
        <v>0</v>
      </c>
      <c r="G25" s="94">
        <v>0</v>
      </c>
      <c r="H25" s="2">
        <f t="shared" si="0"/>
        <v>3.6388669357745825E-2</v>
      </c>
      <c r="I25" s="2">
        <f t="shared" si="1"/>
        <v>0</v>
      </c>
      <c r="J25" s="2">
        <f t="shared" si="2"/>
        <v>0</v>
      </c>
      <c r="K25" s="201"/>
      <c r="L25" s="190"/>
      <c r="M25" s="191"/>
      <c r="N25" s="191"/>
      <c r="O25" s="32"/>
    </row>
    <row r="26" spans="1:15" x14ac:dyDescent="0.25">
      <c r="A26" s="100" t="s">
        <v>2</v>
      </c>
      <c r="B26" s="108">
        <v>9998</v>
      </c>
      <c r="C26" s="109">
        <v>872579.31</v>
      </c>
      <c r="D26" s="96">
        <f>SUM(D9:D25)</f>
        <v>10179</v>
      </c>
      <c r="E26" s="97">
        <f>SUM(E9:E25)</f>
        <v>904219.08</v>
      </c>
      <c r="F26" s="218">
        <f>SUM(F9:F25)</f>
        <v>6443</v>
      </c>
      <c r="G26" s="97">
        <f>SUM(G9:G25)</f>
        <v>566310.44999999704</v>
      </c>
      <c r="H26" s="62">
        <f t="shared" ref="H26" si="3">C26/$C$26*100</f>
        <v>100</v>
      </c>
      <c r="I26" s="62">
        <f t="shared" ref="I26" si="4">E26/$E$26*100</f>
        <v>100</v>
      </c>
      <c r="J26" s="62">
        <f t="shared" ref="J26" si="5">G26/$G$26*100</f>
        <v>100</v>
      </c>
      <c r="K26" s="202"/>
      <c r="L26" s="32"/>
      <c r="M26" s="32"/>
      <c r="N26" s="32"/>
      <c r="O26" s="32"/>
    </row>
    <row r="33" spans="1:18" x14ac:dyDescent="0.25">
      <c r="B33" s="258" t="s">
        <v>652</v>
      </c>
      <c r="C33" s="258"/>
      <c r="D33" s="259" t="s">
        <v>685</v>
      </c>
      <c r="E33" s="259"/>
      <c r="F33" s="255" t="s">
        <v>741</v>
      </c>
      <c r="G33" s="255"/>
      <c r="H33" s="71" t="s">
        <v>655</v>
      </c>
      <c r="I33" s="256" t="s">
        <v>656</v>
      </c>
      <c r="J33" s="256"/>
      <c r="K33" s="256"/>
      <c r="L33" s="251" t="s">
        <v>711</v>
      </c>
      <c r="M33" s="251"/>
      <c r="N33" s="251"/>
    </row>
    <row r="34" spans="1:18" x14ac:dyDescent="0.25">
      <c r="A34" s="53" t="s">
        <v>634</v>
      </c>
      <c r="B34" s="52" t="s">
        <v>650</v>
      </c>
      <c r="C34" s="52" t="s">
        <v>651</v>
      </c>
      <c r="D34" s="111" t="s">
        <v>650</v>
      </c>
      <c r="E34" s="111" t="s">
        <v>651</v>
      </c>
      <c r="F34" s="193" t="s">
        <v>650</v>
      </c>
      <c r="G34" s="193" t="s">
        <v>651</v>
      </c>
      <c r="H34" s="52" t="s">
        <v>651</v>
      </c>
      <c r="I34" s="60">
        <v>2019</v>
      </c>
      <c r="J34" s="53">
        <v>2020</v>
      </c>
      <c r="K34" s="197" t="s">
        <v>745</v>
      </c>
      <c r="L34" s="237">
        <v>2019</v>
      </c>
      <c r="M34" s="237">
        <v>2020</v>
      </c>
      <c r="N34" s="237">
        <v>2021</v>
      </c>
    </row>
    <row r="35" spans="1:18" x14ac:dyDescent="0.25">
      <c r="A35" s="54" t="s">
        <v>324</v>
      </c>
      <c r="B35" s="55">
        <v>6973</v>
      </c>
      <c r="C35" s="2">
        <v>612740.06000000006</v>
      </c>
      <c r="D35" s="93">
        <v>7030</v>
      </c>
      <c r="E35" s="94">
        <v>628847.74</v>
      </c>
      <c r="F35" s="210">
        <v>4441</v>
      </c>
      <c r="G35" s="94">
        <v>394301.64999998925</v>
      </c>
      <c r="H35" s="2">
        <v>344759.61</v>
      </c>
      <c r="I35" s="81">
        <f t="shared" ref="I35:I44" si="6">H35-C35</f>
        <v>-267980.45000000007</v>
      </c>
      <c r="J35" s="81">
        <f t="shared" ref="J35:J44" si="7">H35-E35</f>
        <v>-284088.13</v>
      </c>
      <c r="K35" s="81">
        <v>-164461.90999998926</v>
      </c>
      <c r="L35" s="120">
        <f>C35/H35*100</f>
        <v>177.72965342430922</v>
      </c>
      <c r="M35" s="120">
        <f>E35/H35*100</f>
        <v>182.40180164956098</v>
      </c>
      <c r="N35" s="198">
        <v>171.55503656590861</v>
      </c>
      <c r="P35" s="233"/>
      <c r="Q35" s="3"/>
      <c r="R35" s="3"/>
    </row>
    <row r="36" spans="1:18" x14ac:dyDescent="0.25">
      <c r="A36" s="54" t="s">
        <v>244</v>
      </c>
      <c r="B36" s="55">
        <v>1097</v>
      </c>
      <c r="C36" s="2">
        <v>87630.2</v>
      </c>
      <c r="D36" s="93">
        <v>1078</v>
      </c>
      <c r="E36" s="94">
        <v>89715.59</v>
      </c>
      <c r="F36" s="210">
        <v>712</v>
      </c>
      <c r="G36" s="94">
        <v>57447.669999999795</v>
      </c>
      <c r="H36" s="2">
        <v>120221.67</v>
      </c>
      <c r="I36" s="81">
        <f t="shared" si="6"/>
        <v>32591.47</v>
      </c>
      <c r="J36" s="81">
        <f t="shared" si="7"/>
        <v>30506.080000000002</v>
      </c>
      <c r="K36" s="81">
        <v>22700.110000000204</v>
      </c>
      <c r="P36" s="233"/>
      <c r="Q36" s="3"/>
      <c r="R36" s="3"/>
    </row>
    <row r="37" spans="1:18" x14ac:dyDescent="0.25">
      <c r="A37" s="54" t="s">
        <v>368</v>
      </c>
      <c r="B37" s="55">
        <v>366</v>
      </c>
      <c r="C37" s="2">
        <v>36506.5</v>
      </c>
      <c r="D37" s="93">
        <v>290</v>
      </c>
      <c r="E37" s="94">
        <v>29675.4</v>
      </c>
      <c r="F37" s="210">
        <v>160</v>
      </c>
      <c r="G37" s="94">
        <v>16082.939999999993</v>
      </c>
      <c r="H37" s="2">
        <v>41558.99</v>
      </c>
      <c r="I37" s="81">
        <f t="shared" si="6"/>
        <v>5052.489999999998</v>
      </c>
      <c r="J37" s="81">
        <f t="shared" si="7"/>
        <v>11883.589999999997</v>
      </c>
      <c r="K37" s="81">
        <v>11623.053333333339</v>
      </c>
      <c r="P37" s="233"/>
      <c r="Q37" s="3"/>
      <c r="R37" s="3"/>
    </row>
    <row r="38" spans="1:18" x14ac:dyDescent="0.25">
      <c r="A38" s="54" t="s">
        <v>169</v>
      </c>
      <c r="B38" s="55">
        <v>335</v>
      </c>
      <c r="C38" s="2">
        <v>33012.33</v>
      </c>
      <c r="D38" s="93">
        <v>376</v>
      </c>
      <c r="E38" s="94">
        <v>36622.839999999997</v>
      </c>
      <c r="F38" s="210">
        <v>222</v>
      </c>
      <c r="G38" s="94">
        <v>21453.460000000028</v>
      </c>
      <c r="H38" s="2">
        <v>46860.79</v>
      </c>
      <c r="I38" s="81">
        <f t="shared" si="6"/>
        <v>13848.46</v>
      </c>
      <c r="J38" s="81">
        <f t="shared" si="7"/>
        <v>10237.950000000004</v>
      </c>
      <c r="K38" s="81">
        <v>9787.0666666666402</v>
      </c>
      <c r="P38" s="233"/>
      <c r="Q38" s="3"/>
      <c r="R38" s="3"/>
    </row>
    <row r="39" spans="1:18" x14ac:dyDescent="0.25">
      <c r="A39" s="54" t="s">
        <v>6</v>
      </c>
      <c r="B39" s="55">
        <v>355</v>
      </c>
      <c r="C39" s="2">
        <v>29868.62</v>
      </c>
      <c r="D39" s="93">
        <v>446</v>
      </c>
      <c r="E39" s="94">
        <v>38074.19</v>
      </c>
      <c r="F39" s="210">
        <v>290</v>
      </c>
      <c r="G39" s="94">
        <v>25063.570000000083</v>
      </c>
      <c r="H39" s="2">
        <v>46985.54</v>
      </c>
      <c r="I39" s="81">
        <f t="shared" si="6"/>
        <v>17116.920000000002</v>
      </c>
      <c r="J39" s="81">
        <f t="shared" si="7"/>
        <v>8911.3499999999985</v>
      </c>
      <c r="K39" s="81">
        <v>6260.1233333332493</v>
      </c>
      <c r="P39" s="233"/>
      <c r="Q39" s="3"/>
      <c r="R39" s="3"/>
    </row>
    <row r="40" spans="1:18" x14ac:dyDescent="0.25">
      <c r="A40" s="54" t="s">
        <v>327</v>
      </c>
      <c r="B40" s="55">
        <v>346</v>
      </c>
      <c r="C40" s="2">
        <v>25739.74</v>
      </c>
      <c r="D40" s="93">
        <v>388</v>
      </c>
      <c r="E40" s="94">
        <v>29893.06</v>
      </c>
      <c r="F40" s="210">
        <v>274</v>
      </c>
      <c r="G40" s="94">
        <v>20341.500000000011</v>
      </c>
      <c r="H40" s="2">
        <v>43055.97</v>
      </c>
      <c r="I40" s="81">
        <f t="shared" si="6"/>
        <v>17316.23</v>
      </c>
      <c r="J40" s="81">
        <f t="shared" si="7"/>
        <v>13162.91</v>
      </c>
      <c r="K40" s="81">
        <v>8362.4799999999886</v>
      </c>
      <c r="P40" s="233"/>
      <c r="Q40" s="3"/>
      <c r="R40" s="3"/>
    </row>
    <row r="41" spans="1:18" x14ac:dyDescent="0.25">
      <c r="A41" s="54" t="s">
        <v>126</v>
      </c>
      <c r="B41" s="55">
        <v>314</v>
      </c>
      <c r="C41" s="2">
        <v>25163.7</v>
      </c>
      <c r="D41" s="93">
        <v>323</v>
      </c>
      <c r="E41" s="94">
        <v>26539.24</v>
      </c>
      <c r="F41" s="210">
        <v>168</v>
      </c>
      <c r="G41" s="94">
        <v>14256.219999999992</v>
      </c>
      <c r="H41" s="2">
        <v>31828.62</v>
      </c>
      <c r="I41" s="81">
        <f t="shared" si="6"/>
        <v>6664.9199999999983</v>
      </c>
      <c r="J41" s="81">
        <f t="shared" si="7"/>
        <v>5289.3799999999974</v>
      </c>
      <c r="K41" s="81">
        <v>6962.860000000006</v>
      </c>
      <c r="P41" s="233"/>
      <c r="Q41" s="3"/>
      <c r="R41" s="3"/>
    </row>
    <row r="42" spans="1:18" x14ac:dyDescent="0.25">
      <c r="A42" s="54" t="s">
        <v>363</v>
      </c>
      <c r="B42" s="55">
        <v>142</v>
      </c>
      <c r="C42" s="2">
        <v>15411.04</v>
      </c>
      <c r="D42" s="93">
        <v>156</v>
      </c>
      <c r="E42" s="94">
        <v>16314.2</v>
      </c>
      <c r="F42" s="210">
        <v>66</v>
      </c>
      <c r="G42" s="94">
        <v>7421.1399999999985</v>
      </c>
      <c r="H42" s="2">
        <v>21171.56</v>
      </c>
      <c r="I42" s="81">
        <f t="shared" si="6"/>
        <v>5760.52</v>
      </c>
      <c r="J42" s="81">
        <f t="shared" si="7"/>
        <v>4857.3600000000006</v>
      </c>
      <c r="K42" s="81">
        <v>6693.2333333333363</v>
      </c>
      <c r="P42" s="233"/>
      <c r="Q42" s="3"/>
      <c r="R42" s="3"/>
    </row>
    <row r="43" spans="1:18" x14ac:dyDescent="0.25">
      <c r="A43" s="54" t="s">
        <v>269</v>
      </c>
      <c r="B43" s="55">
        <v>68</v>
      </c>
      <c r="C43" s="2">
        <v>6391.34</v>
      </c>
      <c r="D43" s="93">
        <v>92</v>
      </c>
      <c r="E43" s="94">
        <v>8536.82</v>
      </c>
      <c r="F43" s="210">
        <v>110</v>
      </c>
      <c r="G43" s="94">
        <v>9942.2999999999902</v>
      </c>
      <c r="H43" s="2">
        <v>23942.75</v>
      </c>
      <c r="I43" s="81">
        <f t="shared" si="6"/>
        <v>17551.41</v>
      </c>
      <c r="J43" s="81">
        <f t="shared" si="7"/>
        <v>15405.93</v>
      </c>
      <c r="K43" s="81">
        <v>6019.5333333333438</v>
      </c>
      <c r="P43" s="233"/>
      <c r="Q43" s="3"/>
      <c r="R43" s="3"/>
    </row>
    <row r="44" spans="1:18" x14ac:dyDescent="0.25">
      <c r="A44" s="54" t="s">
        <v>366</v>
      </c>
      <c r="B44" s="55">
        <v>2</v>
      </c>
      <c r="C44" s="2">
        <v>115.78</v>
      </c>
      <c r="D44" s="93">
        <v>0</v>
      </c>
      <c r="E44" s="94">
        <v>0</v>
      </c>
      <c r="F44" s="210">
        <v>0</v>
      </c>
      <c r="G44" s="94">
        <v>0</v>
      </c>
      <c r="H44" s="2">
        <v>0</v>
      </c>
      <c r="I44" s="81">
        <f t="shared" si="6"/>
        <v>-115.78</v>
      </c>
      <c r="J44" s="81">
        <f t="shared" si="7"/>
        <v>0</v>
      </c>
      <c r="K44" s="81">
        <v>0</v>
      </c>
      <c r="P44" s="233"/>
      <c r="Q44" s="208"/>
      <c r="R44" s="208"/>
    </row>
    <row r="45" spans="1:18" x14ac:dyDescent="0.25">
      <c r="A45" s="61" t="s">
        <v>576</v>
      </c>
      <c r="B45" s="85">
        <v>9998</v>
      </c>
      <c r="C45" s="62">
        <v>872579.31</v>
      </c>
      <c r="D45" s="96">
        <f>SUM(D35:D44)</f>
        <v>10179</v>
      </c>
      <c r="E45" s="97">
        <f>SUM(E35:E44)</f>
        <v>904219.08</v>
      </c>
      <c r="F45" s="218">
        <f>SUM(F35:F44)</f>
        <v>6443</v>
      </c>
      <c r="G45" s="97">
        <f>SUM(G35:G44)</f>
        <v>566310.44999998924</v>
      </c>
      <c r="H45" s="62">
        <f>SUM(H35:H44)</f>
        <v>720385.5</v>
      </c>
      <c r="I45" s="215">
        <f t="shared" ref="I45:J45" si="8">SUM(I35:I44)</f>
        <v>-152193.81000000008</v>
      </c>
      <c r="J45" s="215">
        <f t="shared" si="8"/>
        <v>-183833.57999999996</v>
      </c>
      <c r="K45" s="215">
        <f>SUM(K35:K44)</f>
        <v>-86053.449999989156</v>
      </c>
    </row>
    <row r="47" spans="1:18" x14ac:dyDescent="0.25">
      <c r="B47" s="154"/>
      <c r="C47" s="160"/>
      <c r="D47" s="160"/>
      <c r="E47" s="266" t="s">
        <v>662</v>
      </c>
      <c r="F47" s="266"/>
      <c r="G47" s="160">
        <f>SUM(G35:G43)</f>
        <v>566310.44999998924</v>
      </c>
      <c r="H47" s="160">
        <f>G47/G45*100</f>
        <v>100</v>
      </c>
    </row>
    <row r="48" spans="1:18" x14ac:dyDescent="0.25">
      <c r="B48" s="157"/>
      <c r="C48" s="161"/>
      <c r="D48" s="161"/>
      <c r="E48" s="265" t="s">
        <v>663</v>
      </c>
      <c r="F48" s="265"/>
      <c r="G48" s="161">
        <f>G45-G47</f>
        <v>0</v>
      </c>
      <c r="H48" s="161">
        <f>100-H47</f>
        <v>0</v>
      </c>
    </row>
    <row r="50" spans="1:11" ht="17.25" x14ac:dyDescent="0.25">
      <c r="A50" s="247" t="s">
        <v>747</v>
      </c>
      <c r="B50" s="247"/>
      <c r="C50" s="247"/>
      <c r="D50" s="247"/>
      <c r="E50" s="247"/>
      <c r="F50" s="247"/>
      <c r="G50" s="247"/>
      <c r="H50" s="247"/>
      <c r="I50" s="247"/>
      <c r="J50" s="247"/>
      <c r="K50" s="247"/>
    </row>
    <row r="51" spans="1:11" ht="17.25" x14ac:dyDescent="0.25">
      <c r="A51" s="192"/>
      <c r="B51" s="192"/>
      <c r="C51" s="192"/>
      <c r="D51" s="192"/>
      <c r="E51" s="192"/>
      <c r="F51" s="192"/>
      <c r="G51" s="192"/>
      <c r="H51" s="192"/>
      <c r="I51" s="192"/>
      <c r="J51" s="192"/>
      <c r="K51" s="192"/>
    </row>
    <row r="52" spans="1:11" x14ac:dyDescent="0.25">
      <c r="A52" t="s">
        <v>522</v>
      </c>
    </row>
    <row r="53" spans="1:11" x14ac:dyDescent="0.25">
      <c r="A53" t="s">
        <v>523</v>
      </c>
    </row>
    <row r="54" spans="1:11" x14ac:dyDescent="0.25">
      <c r="A54" t="s">
        <v>524</v>
      </c>
    </row>
    <row r="55" spans="1:11" x14ac:dyDescent="0.25">
      <c r="A55" t="s">
        <v>632</v>
      </c>
    </row>
    <row r="56" spans="1:11" x14ac:dyDescent="0.25">
      <c r="A56" t="s">
        <v>525</v>
      </c>
    </row>
    <row r="57" spans="1:11" x14ac:dyDescent="0.25">
      <c r="A57" t="s">
        <v>526</v>
      </c>
    </row>
    <row r="58" spans="1:11" x14ac:dyDescent="0.25">
      <c r="A58" t="s">
        <v>527</v>
      </c>
    </row>
    <row r="59" spans="1:11" x14ac:dyDescent="0.25">
      <c r="A59" t="s">
        <v>528</v>
      </c>
    </row>
    <row r="60" spans="1:11" x14ac:dyDescent="0.25">
      <c r="A60" t="s">
        <v>529</v>
      </c>
    </row>
    <row r="61" spans="1:11" x14ac:dyDescent="0.25">
      <c r="A61" t="s">
        <v>530</v>
      </c>
    </row>
    <row r="62" spans="1:11" x14ac:dyDescent="0.25">
      <c r="A62" t="s">
        <v>531</v>
      </c>
    </row>
    <row r="63" spans="1:11" x14ac:dyDescent="0.25">
      <c r="A63" t="s">
        <v>532</v>
      </c>
    </row>
    <row r="64" spans="1:11" x14ac:dyDescent="0.25">
      <c r="A64" t="s">
        <v>533</v>
      </c>
    </row>
    <row r="65" spans="1:1" x14ac:dyDescent="0.25">
      <c r="A65" t="s">
        <v>534</v>
      </c>
    </row>
    <row r="66" spans="1:1" x14ac:dyDescent="0.25">
      <c r="A66" t="s">
        <v>535</v>
      </c>
    </row>
    <row r="67" spans="1:1" x14ac:dyDescent="0.25">
      <c r="A67" t="s">
        <v>536</v>
      </c>
    </row>
    <row r="68" spans="1:1" x14ac:dyDescent="0.25">
      <c r="A68" t="s">
        <v>537</v>
      </c>
    </row>
    <row r="69" spans="1:1" x14ac:dyDescent="0.25">
      <c r="A69" t="s">
        <v>538</v>
      </c>
    </row>
    <row r="70" spans="1:1" x14ac:dyDescent="0.25">
      <c r="A70" t="s">
        <v>539</v>
      </c>
    </row>
    <row r="71" spans="1:1" x14ac:dyDescent="0.25">
      <c r="A71" t="s">
        <v>540</v>
      </c>
    </row>
    <row r="72" spans="1:1" x14ac:dyDescent="0.25">
      <c r="A72" t="s">
        <v>541</v>
      </c>
    </row>
    <row r="73" spans="1:1" x14ac:dyDescent="0.25">
      <c r="A73" t="s">
        <v>542</v>
      </c>
    </row>
    <row r="74" spans="1:1" x14ac:dyDescent="0.25">
      <c r="A74" t="s">
        <v>543</v>
      </c>
    </row>
    <row r="75" spans="1:1" x14ac:dyDescent="0.25">
      <c r="A75" t="s">
        <v>544</v>
      </c>
    </row>
    <row r="76" spans="1:1" x14ac:dyDescent="0.25">
      <c r="A76" t="s">
        <v>545</v>
      </c>
    </row>
    <row r="77" spans="1:1" x14ac:dyDescent="0.25">
      <c r="A77" t="s">
        <v>546</v>
      </c>
    </row>
    <row r="78" spans="1:1" x14ac:dyDescent="0.25">
      <c r="A78" t="s">
        <v>547</v>
      </c>
    </row>
    <row r="79" spans="1:1" x14ac:dyDescent="0.25">
      <c r="A79" t="s">
        <v>548</v>
      </c>
    </row>
    <row r="80" spans="1:1" x14ac:dyDescent="0.25">
      <c r="A80" t="s">
        <v>549</v>
      </c>
    </row>
    <row r="81" spans="1:1" x14ac:dyDescent="0.25">
      <c r="A81" t="s">
        <v>550</v>
      </c>
    </row>
    <row r="82" spans="1:1" x14ac:dyDescent="0.25">
      <c r="A82" t="s">
        <v>551</v>
      </c>
    </row>
    <row r="83" spans="1:1" x14ac:dyDescent="0.25">
      <c r="A83" t="s">
        <v>644</v>
      </c>
    </row>
    <row r="84" spans="1:1" x14ac:dyDescent="0.25">
      <c r="A84" t="s">
        <v>552</v>
      </c>
    </row>
    <row r="85" spans="1:1" x14ac:dyDescent="0.25">
      <c r="A85" t="s">
        <v>553</v>
      </c>
    </row>
    <row r="86" spans="1:1" x14ac:dyDescent="0.25">
      <c r="A86" t="s">
        <v>554</v>
      </c>
    </row>
    <row r="87" spans="1:1" x14ac:dyDescent="0.25">
      <c r="A87" t="s">
        <v>555</v>
      </c>
    </row>
    <row r="88" spans="1:1" x14ac:dyDescent="0.25">
      <c r="A88" t="s">
        <v>556</v>
      </c>
    </row>
    <row r="89" spans="1:1" x14ac:dyDescent="0.25">
      <c r="A89" t="s">
        <v>557</v>
      </c>
    </row>
    <row r="90" spans="1:1" x14ac:dyDescent="0.25">
      <c r="A90" t="s">
        <v>558</v>
      </c>
    </row>
    <row r="91" spans="1:1" x14ac:dyDescent="0.25">
      <c r="A91" t="s">
        <v>559</v>
      </c>
    </row>
    <row r="92" spans="1:1" x14ac:dyDescent="0.25">
      <c r="A92" t="s">
        <v>560</v>
      </c>
    </row>
    <row r="93" spans="1:1" x14ac:dyDescent="0.25">
      <c r="A93" t="s">
        <v>561</v>
      </c>
    </row>
    <row r="94" spans="1:1" x14ac:dyDescent="0.25">
      <c r="A94" t="s">
        <v>562</v>
      </c>
    </row>
    <row r="95" spans="1:1" x14ac:dyDescent="0.25">
      <c r="A95" t="s">
        <v>563</v>
      </c>
    </row>
    <row r="96" spans="1:1" x14ac:dyDescent="0.25">
      <c r="A96" t="s">
        <v>564</v>
      </c>
    </row>
    <row r="97" spans="1:1" x14ac:dyDescent="0.25">
      <c r="A97" t="s">
        <v>565</v>
      </c>
    </row>
    <row r="98" spans="1:1" x14ac:dyDescent="0.25">
      <c r="A98" t="s">
        <v>566</v>
      </c>
    </row>
    <row r="99" spans="1:1" x14ac:dyDescent="0.25">
      <c r="A99" t="s">
        <v>567</v>
      </c>
    </row>
    <row r="100" spans="1:1" x14ac:dyDescent="0.25">
      <c r="A100" t="s">
        <v>568</v>
      </c>
    </row>
    <row r="101" spans="1:1" x14ac:dyDescent="0.25">
      <c r="A101" t="s">
        <v>569</v>
      </c>
    </row>
    <row r="102" spans="1:1" x14ac:dyDescent="0.25">
      <c r="A102" t="s">
        <v>570</v>
      </c>
    </row>
    <row r="103" spans="1:1" x14ac:dyDescent="0.25">
      <c r="A103" t="s">
        <v>571</v>
      </c>
    </row>
    <row r="104" spans="1:1" x14ac:dyDescent="0.25">
      <c r="A104" t="s">
        <v>572</v>
      </c>
    </row>
    <row r="105" spans="1:1" x14ac:dyDescent="0.25">
      <c r="A105" t="s">
        <v>573</v>
      </c>
    </row>
    <row r="106" spans="1:1" x14ac:dyDescent="0.25">
      <c r="A106" t="s">
        <v>574</v>
      </c>
    </row>
    <row r="107" spans="1:1" x14ac:dyDescent="0.25">
      <c r="A107" t="s">
        <v>683</v>
      </c>
    </row>
    <row r="108" spans="1:1" x14ac:dyDescent="0.25">
      <c r="A108" t="s">
        <v>684</v>
      </c>
    </row>
    <row r="109" spans="1:1" x14ac:dyDescent="0.25">
      <c r="A109" t="s">
        <v>748</v>
      </c>
    </row>
    <row r="110" spans="1:1" x14ac:dyDescent="0.25">
      <c r="A110" t="s">
        <v>749</v>
      </c>
    </row>
    <row r="111" spans="1:1" x14ac:dyDescent="0.25">
      <c r="A111" t="s">
        <v>750</v>
      </c>
    </row>
    <row r="112" spans="1:1" x14ac:dyDescent="0.25">
      <c r="A112" t="s">
        <v>751</v>
      </c>
    </row>
    <row r="113" spans="1:1" x14ac:dyDescent="0.25">
      <c r="A113" t="s">
        <v>752</v>
      </c>
    </row>
    <row r="114" spans="1:1" x14ac:dyDescent="0.25">
      <c r="A114" t="s">
        <v>753</v>
      </c>
    </row>
    <row r="115" spans="1:1" x14ac:dyDescent="0.25">
      <c r="A115" t="s">
        <v>754</v>
      </c>
    </row>
    <row r="116" spans="1:1" x14ac:dyDescent="0.25">
      <c r="A116" t="s">
        <v>755</v>
      </c>
    </row>
  </sheetData>
  <sortState xmlns:xlrd2="http://schemas.microsoft.com/office/spreadsheetml/2017/richdata2" ref="A9:J25">
    <sortCondition descending="1" ref="G9:G25"/>
  </sortState>
  <mergeCells count="14">
    <mergeCell ref="E48:F48"/>
    <mergeCell ref="E47:F47"/>
    <mergeCell ref="A50:K50"/>
    <mergeCell ref="B33:C33"/>
    <mergeCell ref="D33:E33"/>
    <mergeCell ref="F33:G33"/>
    <mergeCell ref="L33:N33"/>
    <mergeCell ref="I33:K33"/>
    <mergeCell ref="A3:I3"/>
    <mergeCell ref="A4:I4"/>
    <mergeCell ref="B7:C7"/>
    <mergeCell ref="D7:E7"/>
    <mergeCell ref="F7:G7"/>
    <mergeCell ref="H7:J7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3:R108"/>
  <sheetViews>
    <sheetView workbookViewId="0">
      <selection activeCell="A77" sqref="A77:A108"/>
    </sheetView>
  </sheetViews>
  <sheetFormatPr defaultRowHeight="15" x14ac:dyDescent="0.25"/>
  <cols>
    <col min="1" max="1" width="66.7109375" customWidth="1"/>
    <col min="2" max="2" width="7.85546875" customWidth="1"/>
    <col min="3" max="3" width="13.28515625" customWidth="1"/>
    <col min="4" max="4" width="8.42578125" customWidth="1"/>
    <col min="5" max="7" width="13.7109375" customWidth="1"/>
    <col min="8" max="11" width="15.42578125" customWidth="1"/>
    <col min="12" max="13" width="10.5703125" customWidth="1"/>
    <col min="15" max="16" width="11.5703125" bestFit="1" customWidth="1"/>
  </cols>
  <sheetData>
    <row r="3" spans="1:15" ht="15.75" x14ac:dyDescent="0.25">
      <c r="A3" s="257" t="s">
        <v>687</v>
      </c>
      <c r="B3" s="257"/>
      <c r="C3" s="257"/>
      <c r="D3" s="257"/>
      <c r="E3" s="257"/>
      <c r="F3" s="257"/>
      <c r="G3" s="257"/>
      <c r="H3" s="257"/>
      <c r="I3" s="257"/>
    </row>
    <row r="4" spans="1:15" ht="15.75" x14ac:dyDescent="0.25">
      <c r="A4" s="257" t="s">
        <v>736</v>
      </c>
      <c r="B4" s="257"/>
      <c r="C4" s="257"/>
      <c r="D4" s="257"/>
      <c r="E4" s="257"/>
      <c r="F4" s="257"/>
      <c r="G4" s="257"/>
      <c r="H4" s="257"/>
      <c r="I4" s="257"/>
    </row>
    <row r="8" spans="1:15" x14ac:dyDescent="0.25">
      <c r="B8" s="258" t="s">
        <v>652</v>
      </c>
      <c r="C8" s="258"/>
      <c r="D8" s="259" t="s">
        <v>686</v>
      </c>
      <c r="E8" s="259"/>
      <c r="F8" s="255" t="s">
        <v>741</v>
      </c>
      <c r="G8" s="255"/>
      <c r="H8" s="256" t="s">
        <v>653</v>
      </c>
      <c r="I8" s="256"/>
      <c r="J8" s="256"/>
      <c r="K8" s="211"/>
    </row>
    <row r="9" spans="1:15" x14ac:dyDescent="0.25">
      <c r="A9" s="110" t="s">
        <v>658</v>
      </c>
      <c r="B9" s="111" t="s">
        <v>650</v>
      </c>
      <c r="C9" s="111" t="s">
        <v>651</v>
      </c>
      <c r="D9" s="52" t="s">
        <v>650</v>
      </c>
      <c r="E9" s="52" t="s">
        <v>651</v>
      </c>
      <c r="F9" s="193" t="s">
        <v>650</v>
      </c>
      <c r="G9" s="193" t="s">
        <v>651</v>
      </c>
      <c r="H9" s="112">
        <v>2019</v>
      </c>
      <c r="I9" s="110">
        <v>2020</v>
      </c>
      <c r="J9" s="110">
        <v>2021</v>
      </c>
      <c r="K9" s="230"/>
      <c r="M9" s="187"/>
      <c r="N9" s="187"/>
      <c r="O9" s="187"/>
    </row>
    <row r="10" spans="1:15" x14ac:dyDescent="0.25">
      <c r="A10" s="151" t="s">
        <v>621</v>
      </c>
      <c r="B10" s="55">
        <v>592</v>
      </c>
      <c r="C10" s="105">
        <v>133803.84</v>
      </c>
      <c r="D10" s="93">
        <v>633</v>
      </c>
      <c r="E10" s="94">
        <v>143070.66</v>
      </c>
      <c r="F10" s="210">
        <v>507</v>
      </c>
      <c r="G10" s="94">
        <v>114592.14000000048</v>
      </c>
      <c r="H10" s="2">
        <f t="shared" ref="H10:H21" si="0">C10/$C$26*100</f>
        <v>61.747720453110041</v>
      </c>
      <c r="I10" s="2">
        <f t="shared" ref="I10:I25" si="1">E10/$E$26*100</f>
        <v>66.139332699880441</v>
      </c>
      <c r="J10" s="2">
        <f t="shared" ref="J10:J25" si="2">G10/$G$26*100</f>
        <v>65.486948287479009</v>
      </c>
      <c r="K10" s="225"/>
      <c r="L10" s="32"/>
      <c r="M10" s="188"/>
      <c r="N10" s="189"/>
      <c r="O10" s="74"/>
    </row>
    <row r="11" spans="1:15" x14ac:dyDescent="0.25">
      <c r="A11" s="151" t="s">
        <v>613</v>
      </c>
      <c r="B11" s="55">
        <v>244</v>
      </c>
      <c r="C11" s="105">
        <v>14088.56</v>
      </c>
      <c r="D11" s="93">
        <v>258</v>
      </c>
      <c r="E11" s="94">
        <v>14896.92</v>
      </c>
      <c r="F11" s="210">
        <v>230</v>
      </c>
      <c r="G11" s="94">
        <v>13280.199999999959</v>
      </c>
      <c r="H11" s="2">
        <f t="shared" si="0"/>
        <v>6.5015807055079131</v>
      </c>
      <c r="I11" s="2">
        <f t="shared" si="1"/>
        <v>6.886613566216182</v>
      </c>
      <c r="J11" s="2">
        <f t="shared" si="2"/>
        <v>7.5893492402478255</v>
      </c>
      <c r="K11" s="225"/>
      <c r="L11" s="32"/>
      <c r="M11" s="188"/>
      <c r="N11" s="189"/>
      <c r="O11" s="74"/>
    </row>
    <row r="12" spans="1:15" x14ac:dyDescent="0.25">
      <c r="A12" s="151" t="s">
        <v>628</v>
      </c>
      <c r="B12" s="55">
        <v>41</v>
      </c>
      <c r="C12" s="105">
        <v>6178.29</v>
      </c>
      <c r="D12" s="93">
        <v>78</v>
      </c>
      <c r="E12" s="94">
        <v>11753.82</v>
      </c>
      <c r="F12" s="210">
        <v>72</v>
      </c>
      <c r="G12" s="94">
        <v>10849.679999999998</v>
      </c>
      <c r="H12" s="2">
        <f t="shared" si="0"/>
        <v>2.8511537770384261</v>
      </c>
      <c r="I12" s="2">
        <f t="shared" si="1"/>
        <v>5.4336075018771055</v>
      </c>
      <c r="J12" s="2">
        <f t="shared" si="2"/>
        <v>6.2003592314070772</v>
      </c>
      <c r="K12" s="225"/>
      <c r="L12" s="32"/>
      <c r="M12" s="188"/>
      <c r="N12" s="189"/>
      <c r="O12" s="74"/>
    </row>
    <row r="13" spans="1:15" x14ac:dyDescent="0.25">
      <c r="A13" s="151" t="s">
        <v>614</v>
      </c>
      <c r="B13" s="55">
        <v>691</v>
      </c>
      <c r="C13" s="105">
        <v>12258.34</v>
      </c>
      <c r="D13" s="93">
        <v>751</v>
      </c>
      <c r="E13" s="94">
        <v>13322.74</v>
      </c>
      <c r="F13" s="210">
        <v>587</v>
      </c>
      <c r="G13" s="94">
        <v>10413.379999999899</v>
      </c>
      <c r="H13" s="2">
        <f t="shared" si="0"/>
        <v>5.6569718144051544</v>
      </c>
      <c r="I13" s="2">
        <f t="shared" si="1"/>
        <v>6.158894726102508</v>
      </c>
      <c r="J13" s="2">
        <f t="shared" si="2"/>
        <v>5.9510231465950341</v>
      </c>
      <c r="K13" s="225"/>
      <c r="L13" s="32"/>
      <c r="M13" s="188"/>
      <c r="N13" s="189"/>
      <c r="O13" s="74"/>
    </row>
    <row r="14" spans="1:15" x14ac:dyDescent="0.25">
      <c r="A14" s="151" t="s">
        <v>618</v>
      </c>
      <c r="B14" s="55">
        <v>119</v>
      </c>
      <c r="C14" s="105">
        <v>11666.76</v>
      </c>
      <c r="D14" s="93">
        <v>105</v>
      </c>
      <c r="E14" s="94">
        <v>10294.200000000001</v>
      </c>
      <c r="F14" s="210">
        <v>94</v>
      </c>
      <c r="G14" s="94">
        <v>9215.7600000000075</v>
      </c>
      <c r="H14" s="2">
        <f t="shared" si="0"/>
        <v>5.3839698103845608</v>
      </c>
      <c r="I14" s="2">
        <f t="shared" si="1"/>
        <v>4.7588479614136769</v>
      </c>
      <c r="J14" s="2">
        <f t="shared" si="2"/>
        <v>5.2666090235317666</v>
      </c>
      <c r="K14" s="225"/>
      <c r="L14" s="32"/>
      <c r="M14" s="188"/>
      <c r="N14" s="189"/>
      <c r="O14" s="74"/>
    </row>
    <row r="15" spans="1:15" x14ac:dyDescent="0.25">
      <c r="A15" s="151" t="s">
        <v>617</v>
      </c>
      <c r="B15" s="55">
        <v>61</v>
      </c>
      <c r="C15" s="105">
        <v>7806.78</v>
      </c>
      <c r="D15" s="93">
        <v>55</v>
      </c>
      <c r="E15" s="94">
        <v>7038.9</v>
      </c>
      <c r="F15" s="210">
        <v>43</v>
      </c>
      <c r="G15" s="94">
        <v>5503.1399999999958</v>
      </c>
      <c r="H15" s="2">
        <f t="shared" si="0"/>
        <v>3.6026684217652529</v>
      </c>
      <c r="I15" s="2">
        <f t="shared" si="1"/>
        <v>3.2539735885833503</v>
      </c>
      <c r="J15" s="2">
        <f t="shared" si="2"/>
        <v>3.1449263849925089</v>
      </c>
      <c r="K15" s="225"/>
      <c r="L15" s="32"/>
      <c r="M15" s="188"/>
      <c r="N15" s="189"/>
      <c r="O15" s="74"/>
    </row>
    <row r="16" spans="1:15" x14ac:dyDescent="0.25">
      <c r="A16" s="151" t="s">
        <v>620</v>
      </c>
      <c r="B16" s="55">
        <v>72</v>
      </c>
      <c r="C16" s="105">
        <v>14929.92</v>
      </c>
      <c r="D16" s="93">
        <v>42</v>
      </c>
      <c r="E16" s="94">
        <v>8709.1200000000008</v>
      </c>
      <c r="F16" s="210">
        <v>26</v>
      </c>
      <c r="G16" s="94">
        <v>5391.36</v>
      </c>
      <c r="H16" s="2">
        <f t="shared" si="0"/>
        <v>6.8898510427450859</v>
      </c>
      <c r="I16" s="2">
        <f t="shared" si="1"/>
        <v>4.0260902214554877</v>
      </c>
      <c r="J16" s="2">
        <f t="shared" si="2"/>
        <v>3.081046514352392</v>
      </c>
      <c r="K16" s="225"/>
      <c r="L16" s="32"/>
      <c r="M16" s="188"/>
      <c r="N16" s="189"/>
      <c r="O16" s="74"/>
    </row>
    <row r="17" spans="1:18" x14ac:dyDescent="0.25">
      <c r="A17" s="151" t="s">
        <v>619</v>
      </c>
      <c r="B17" s="55">
        <v>83</v>
      </c>
      <c r="C17" s="105">
        <v>12171.12</v>
      </c>
      <c r="D17" s="93">
        <v>27</v>
      </c>
      <c r="E17" s="94">
        <v>3959.28</v>
      </c>
      <c r="F17" s="210">
        <v>18</v>
      </c>
      <c r="G17" s="94">
        <v>2639.5199999999986</v>
      </c>
      <c r="H17" s="2">
        <f t="shared" si="0"/>
        <v>5.6167215781046105</v>
      </c>
      <c r="I17" s="2">
        <f t="shared" si="1"/>
        <v>1.8303133372837073</v>
      </c>
      <c r="J17" s="2">
        <f t="shared" si="2"/>
        <v>1.5084290226516912</v>
      </c>
      <c r="K17" s="225"/>
      <c r="L17" s="32"/>
      <c r="M17" s="188"/>
      <c r="N17" s="189"/>
      <c r="O17" s="74"/>
    </row>
    <row r="18" spans="1:18" x14ac:dyDescent="0.25">
      <c r="A18" s="151" t="s">
        <v>616</v>
      </c>
      <c r="B18" s="55">
        <v>32</v>
      </c>
      <c r="C18" s="105">
        <v>2540.16</v>
      </c>
      <c r="D18" s="93">
        <v>31</v>
      </c>
      <c r="E18" s="94">
        <v>2460.7800000000002</v>
      </c>
      <c r="F18" s="210">
        <v>28</v>
      </c>
      <c r="G18" s="94">
        <v>2222.6400000000017</v>
      </c>
      <c r="H18" s="2">
        <f t="shared" si="0"/>
        <v>1.1722316010226015</v>
      </c>
      <c r="I18" s="2">
        <f t="shared" si="1"/>
        <v>1.1375801797602094</v>
      </c>
      <c r="J18" s="2">
        <f t="shared" si="2"/>
        <v>1.2701910509890282</v>
      </c>
      <c r="K18" s="225"/>
      <c r="L18" s="32"/>
      <c r="M18" s="188"/>
      <c r="N18" s="189"/>
      <c r="O18" s="74"/>
    </row>
    <row r="19" spans="1:18" x14ac:dyDescent="0.25">
      <c r="A19" s="151" t="s">
        <v>615</v>
      </c>
      <c r="B19" s="55">
        <v>21</v>
      </c>
      <c r="C19" s="106">
        <v>391.86</v>
      </c>
      <c r="D19" s="93">
        <v>9</v>
      </c>
      <c r="E19" s="94">
        <v>167.94</v>
      </c>
      <c r="F19" s="210">
        <v>21</v>
      </c>
      <c r="G19" s="94">
        <v>391.86000000000018</v>
      </c>
      <c r="H19" s="2">
        <f t="shared" si="0"/>
        <v>0.18083533130854615</v>
      </c>
      <c r="I19" s="2">
        <f t="shared" si="1"/>
        <v>7.763604035668753E-2</v>
      </c>
      <c r="J19" s="2">
        <f t="shared" si="2"/>
        <v>0.22393957871745329</v>
      </c>
      <c r="K19" s="225"/>
      <c r="L19" s="32"/>
      <c r="M19" s="188"/>
      <c r="N19" s="189"/>
      <c r="O19" s="74"/>
    </row>
    <row r="20" spans="1:18" x14ac:dyDescent="0.25">
      <c r="A20" s="151" t="s">
        <v>625</v>
      </c>
      <c r="B20" s="55">
        <v>2</v>
      </c>
      <c r="C20" s="106">
        <v>130.72</v>
      </c>
      <c r="D20" s="93">
        <v>2</v>
      </c>
      <c r="E20" s="94">
        <v>130.72</v>
      </c>
      <c r="F20" s="210">
        <v>4</v>
      </c>
      <c r="G20" s="94">
        <v>261.44</v>
      </c>
      <c r="H20" s="2">
        <f t="shared" si="0"/>
        <v>6.0324591712992273E-2</v>
      </c>
      <c r="I20" s="2">
        <f t="shared" si="1"/>
        <v>6.0429815383030806E-2</v>
      </c>
      <c r="J20" s="2">
        <f t="shared" si="2"/>
        <v>0.14940734818529822</v>
      </c>
      <c r="K20" s="225"/>
      <c r="L20" s="32"/>
      <c r="M20" s="188"/>
      <c r="N20" s="189"/>
      <c r="O20" s="74"/>
    </row>
    <row r="21" spans="1:18" x14ac:dyDescent="0.25">
      <c r="A21" s="151" t="s">
        <v>624</v>
      </c>
      <c r="B21" s="55">
        <v>4</v>
      </c>
      <c r="C21" s="106">
        <v>341.32</v>
      </c>
      <c r="D21" s="93">
        <v>6</v>
      </c>
      <c r="E21" s="94">
        <v>511.98</v>
      </c>
      <c r="F21" s="210">
        <v>2</v>
      </c>
      <c r="G21" s="94">
        <v>170.66</v>
      </c>
      <c r="H21" s="2">
        <f t="shared" si="0"/>
        <v>0.15751216067532531</v>
      </c>
      <c r="I21" s="2">
        <f t="shared" si="1"/>
        <v>0.236680361687608</v>
      </c>
      <c r="J21" s="2">
        <f t="shared" si="2"/>
        <v>9.7528526779769725E-2</v>
      </c>
      <c r="K21" s="225"/>
      <c r="L21" s="32"/>
      <c r="M21" s="188"/>
      <c r="N21" s="189"/>
      <c r="O21" s="74"/>
    </row>
    <row r="22" spans="1:18" x14ac:dyDescent="0.25">
      <c r="A22" s="151" t="s">
        <v>623</v>
      </c>
      <c r="B22" s="93">
        <v>0</v>
      </c>
      <c r="C22" s="94">
        <v>0</v>
      </c>
      <c r="D22" s="93">
        <v>0</v>
      </c>
      <c r="E22" s="94">
        <v>0</v>
      </c>
      <c r="F22" s="210">
        <v>1</v>
      </c>
      <c r="G22" s="94">
        <v>52.92</v>
      </c>
      <c r="H22" s="2">
        <f>D22/$E$26*100</f>
        <v>0</v>
      </c>
      <c r="I22" s="2">
        <f t="shared" si="1"/>
        <v>0</v>
      </c>
      <c r="J22" s="2">
        <f t="shared" si="2"/>
        <v>3.0242644071167311E-2</v>
      </c>
      <c r="K22" s="225"/>
      <c r="L22" s="32"/>
      <c r="M22" s="188"/>
      <c r="N22" s="189"/>
      <c r="O22" s="74"/>
    </row>
    <row r="23" spans="1:18" x14ac:dyDescent="0.25">
      <c r="A23" s="151" t="s">
        <v>627</v>
      </c>
      <c r="B23" s="55">
        <v>2</v>
      </c>
      <c r="C23" s="106">
        <v>276.5</v>
      </c>
      <c r="D23" s="93">
        <v>0</v>
      </c>
      <c r="E23" s="94">
        <v>0</v>
      </c>
      <c r="F23" s="210">
        <v>0</v>
      </c>
      <c r="G23" s="94">
        <v>0</v>
      </c>
      <c r="H23" s="2">
        <f>C23/$C$26*100</f>
        <v>0.12759906371360438</v>
      </c>
      <c r="I23" s="2">
        <f t="shared" si="1"/>
        <v>0</v>
      </c>
      <c r="J23" s="2">
        <f t="shared" si="2"/>
        <v>0</v>
      </c>
      <c r="K23" s="225"/>
      <c r="L23" s="32"/>
      <c r="M23" s="190"/>
      <c r="N23" s="191"/>
      <c r="O23" s="209"/>
    </row>
    <row r="24" spans="1:18" x14ac:dyDescent="0.25">
      <c r="A24" s="151" t="s">
        <v>626</v>
      </c>
      <c r="B24" s="55">
        <v>1</v>
      </c>
      <c r="C24" s="106">
        <v>97.77</v>
      </c>
      <c r="D24" s="93">
        <v>0</v>
      </c>
      <c r="E24" s="94">
        <v>0</v>
      </c>
      <c r="F24" s="210">
        <v>0</v>
      </c>
      <c r="G24" s="94">
        <v>0</v>
      </c>
      <c r="H24" s="2">
        <f>C24/$C$26*100</f>
        <v>4.5118844337356599E-2</v>
      </c>
      <c r="I24" s="2">
        <f t="shared" si="1"/>
        <v>0</v>
      </c>
      <c r="J24" s="2">
        <f t="shared" si="2"/>
        <v>0</v>
      </c>
      <c r="K24" s="225"/>
      <c r="L24" s="32"/>
      <c r="M24" s="32"/>
      <c r="N24" s="32"/>
      <c r="O24" s="32"/>
    </row>
    <row r="25" spans="1:18" x14ac:dyDescent="0.25">
      <c r="A25" s="151" t="s">
        <v>622</v>
      </c>
      <c r="B25" s="55">
        <v>1</v>
      </c>
      <c r="C25" s="106">
        <v>12.44</v>
      </c>
      <c r="D25" s="93">
        <v>0</v>
      </c>
      <c r="E25" s="94">
        <v>0</v>
      </c>
      <c r="F25" s="210">
        <v>0</v>
      </c>
      <c r="G25" s="94">
        <v>0</v>
      </c>
      <c r="H25" s="2">
        <f>C25/$C$26*100</f>
        <v>5.7408041685252749E-3</v>
      </c>
      <c r="I25" s="2">
        <f t="shared" si="1"/>
        <v>0</v>
      </c>
      <c r="J25" s="2">
        <f t="shared" si="2"/>
        <v>0</v>
      </c>
      <c r="K25" s="225"/>
      <c r="L25" s="32"/>
    </row>
    <row r="26" spans="1:18" x14ac:dyDescent="0.25">
      <c r="A26" s="100" t="s">
        <v>2</v>
      </c>
      <c r="B26" s="85">
        <v>1966</v>
      </c>
      <c r="C26" s="109">
        <v>216694.38</v>
      </c>
      <c r="D26" s="96">
        <f>SUM(D10:D24)</f>
        <v>1997</v>
      </c>
      <c r="E26" s="97">
        <f>SUM(E10:E24)</f>
        <v>216317.06000000003</v>
      </c>
      <c r="F26" s="218">
        <f>SUM(F10:F25)</f>
        <v>1633</v>
      </c>
      <c r="G26" s="97">
        <f>SUM(G10:G25)</f>
        <v>174984.7000000003</v>
      </c>
      <c r="H26" s="62">
        <f t="shared" ref="H26" si="3">C26/$C$26*100</f>
        <v>100</v>
      </c>
      <c r="I26" s="62">
        <f t="shared" ref="I26" si="4">E26/$E$26*100</f>
        <v>100</v>
      </c>
      <c r="J26" s="62">
        <f t="shared" ref="J26" si="5">G26/$G$26*100</f>
        <v>100</v>
      </c>
      <c r="K26" s="223"/>
      <c r="L26" s="32"/>
    </row>
    <row r="30" spans="1:18" x14ac:dyDescent="0.25">
      <c r="B30" s="258" t="s">
        <v>652</v>
      </c>
      <c r="C30" s="258"/>
      <c r="D30" s="259" t="s">
        <v>686</v>
      </c>
      <c r="E30" s="259"/>
      <c r="F30" s="255" t="s">
        <v>741</v>
      </c>
      <c r="G30" s="255"/>
      <c r="H30" s="71" t="s">
        <v>655</v>
      </c>
      <c r="I30" s="256" t="s">
        <v>656</v>
      </c>
      <c r="J30" s="256"/>
      <c r="K30" s="256"/>
      <c r="L30" s="251" t="s">
        <v>711</v>
      </c>
      <c r="M30" s="251"/>
      <c r="N30" s="251"/>
    </row>
    <row r="31" spans="1:18" x14ac:dyDescent="0.25">
      <c r="A31" s="53" t="s">
        <v>634</v>
      </c>
      <c r="B31" s="52" t="s">
        <v>650</v>
      </c>
      <c r="C31" s="52" t="s">
        <v>651</v>
      </c>
      <c r="D31" s="52" t="s">
        <v>650</v>
      </c>
      <c r="E31" s="52" t="s">
        <v>651</v>
      </c>
      <c r="F31" s="193" t="s">
        <v>650</v>
      </c>
      <c r="G31" s="193" t="s">
        <v>651</v>
      </c>
      <c r="H31" s="52" t="s">
        <v>651</v>
      </c>
      <c r="I31" s="60">
        <v>2019</v>
      </c>
      <c r="J31" s="53">
        <v>2020</v>
      </c>
      <c r="K31" s="197" t="s">
        <v>745</v>
      </c>
      <c r="L31" s="237">
        <v>2019</v>
      </c>
      <c r="M31" s="237">
        <v>2020</v>
      </c>
      <c r="N31" s="237">
        <v>2021</v>
      </c>
      <c r="P31" s="188"/>
      <c r="Q31" s="189"/>
      <c r="R31" s="189"/>
    </row>
    <row r="32" spans="1:18" x14ac:dyDescent="0.25">
      <c r="A32" s="54" t="s">
        <v>341</v>
      </c>
      <c r="B32" s="55">
        <v>1929</v>
      </c>
      <c r="C32" s="2">
        <v>212963.62</v>
      </c>
      <c r="D32" s="93">
        <v>1916</v>
      </c>
      <c r="E32" s="94">
        <v>207248.93</v>
      </c>
      <c r="F32" s="210">
        <v>1568</v>
      </c>
      <c r="G32" s="94">
        <v>167199.90000000002</v>
      </c>
      <c r="H32" s="2">
        <v>332890.7</v>
      </c>
      <c r="I32" s="81">
        <f>H32-C32</f>
        <v>119927.08000000002</v>
      </c>
      <c r="J32" s="81">
        <f>H32-E32</f>
        <v>125641.77000000002</v>
      </c>
      <c r="K32" s="81">
        <v>54727.233333333308</v>
      </c>
      <c r="L32" s="120">
        <f>C32/H32*100</f>
        <v>63.974037123896821</v>
      </c>
      <c r="M32" s="120">
        <f>E32/H32*100</f>
        <v>62.257350535776453</v>
      </c>
      <c r="N32">
        <v>75.339998984651729</v>
      </c>
      <c r="P32" s="236"/>
      <c r="Q32" s="189"/>
      <c r="R32" s="189"/>
    </row>
    <row r="33" spans="1:18" x14ac:dyDescent="0.25">
      <c r="A33" s="54" t="s">
        <v>369</v>
      </c>
      <c r="B33" s="55">
        <v>35</v>
      </c>
      <c r="C33" s="2">
        <v>3574.98</v>
      </c>
      <c r="D33" s="93">
        <v>79</v>
      </c>
      <c r="E33" s="94">
        <v>8824.3700000000008</v>
      </c>
      <c r="F33" s="210">
        <v>61</v>
      </c>
      <c r="G33" s="94">
        <v>7257.28</v>
      </c>
      <c r="H33" s="2">
        <v>69431.31</v>
      </c>
      <c r="I33" s="81">
        <f>H33-C33</f>
        <v>65856.33</v>
      </c>
      <c r="J33" s="81">
        <f>H33-E33</f>
        <v>60606.939999999995</v>
      </c>
      <c r="K33" s="81">
        <v>39030.26</v>
      </c>
      <c r="P33" s="236"/>
      <c r="Q33" s="189"/>
      <c r="R33" s="189"/>
    </row>
    <row r="34" spans="1:18" x14ac:dyDescent="0.25">
      <c r="A34" s="54" t="s">
        <v>205</v>
      </c>
      <c r="B34" s="55">
        <v>0</v>
      </c>
      <c r="C34" s="2">
        <v>0</v>
      </c>
      <c r="D34" s="93">
        <v>2</v>
      </c>
      <c r="E34" s="94">
        <v>243.76</v>
      </c>
      <c r="F34" s="210">
        <v>4</v>
      </c>
      <c r="G34" s="94">
        <v>527.52</v>
      </c>
      <c r="H34" s="2">
        <v>0</v>
      </c>
      <c r="I34" s="81">
        <f>H34-C34</f>
        <v>0</v>
      </c>
      <c r="J34" s="81">
        <f>H34-E34</f>
        <v>-243.76</v>
      </c>
      <c r="K34" s="81">
        <v>-527.52</v>
      </c>
      <c r="P34" s="236"/>
      <c r="Q34" s="191"/>
      <c r="R34" s="191"/>
    </row>
    <row r="35" spans="1:18" x14ac:dyDescent="0.25">
      <c r="A35" s="54" t="s">
        <v>158</v>
      </c>
      <c r="B35" s="55">
        <v>2</v>
      </c>
      <c r="C35" s="2">
        <v>155.78</v>
      </c>
      <c r="D35" s="93">
        <v>0</v>
      </c>
      <c r="E35" s="94">
        <v>0</v>
      </c>
      <c r="F35" s="210">
        <v>0</v>
      </c>
      <c r="G35" s="94">
        <v>0</v>
      </c>
      <c r="H35" s="2">
        <v>0</v>
      </c>
      <c r="I35" s="81">
        <f>H35-C35</f>
        <v>-155.78</v>
      </c>
      <c r="J35" s="81">
        <f>H35-E35</f>
        <v>0</v>
      </c>
      <c r="K35" s="81">
        <v>0</v>
      </c>
    </row>
    <row r="37" spans="1:18" x14ac:dyDescent="0.25">
      <c r="A37" s="118" t="s">
        <v>576</v>
      </c>
      <c r="B37" s="85">
        <f>SUBTOTAL(9,B32:B35)</f>
        <v>1966</v>
      </c>
      <c r="C37" s="62">
        <f t="shared" ref="C37:G37" si="6">SUBTOTAL(9,C32:C35)</f>
        <v>216694.38</v>
      </c>
      <c r="D37" s="85">
        <f t="shared" si="6"/>
        <v>1997</v>
      </c>
      <c r="E37" s="62">
        <f t="shared" si="6"/>
        <v>216317.06</v>
      </c>
      <c r="F37" s="85">
        <f>SUBTOTAL(9,F32:F35)</f>
        <v>1633</v>
      </c>
      <c r="G37" s="62">
        <f t="shared" si="6"/>
        <v>174984.7</v>
      </c>
      <c r="H37" s="62">
        <f>SUBTOTAL(9,H32:H35)</f>
        <v>402322.01</v>
      </c>
      <c r="I37" s="62">
        <f t="shared" ref="I37:K37" si="7">SUBTOTAL(9,I32:I35)</f>
        <v>185627.63000000003</v>
      </c>
      <c r="J37" s="62">
        <f t="shared" si="7"/>
        <v>186004.95</v>
      </c>
      <c r="K37" s="62">
        <f t="shared" si="7"/>
        <v>93229.973333333313</v>
      </c>
    </row>
    <row r="39" spans="1:18" x14ac:dyDescent="0.25">
      <c r="A39" s="154"/>
      <c r="B39" s="154"/>
      <c r="C39" s="160"/>
      <c r="D39" s="160"/>
      <c r="E39" s="266" t="s">
        <v>662</v>
      </c>
      <c r="F39" s="266"/>
      <c r="G39" s="160">
        <f>SUM(G32:G33)</f>
        <v>174457.18000000002</v>
      </c>
      <c r="H39" s="160">
        <f>G39/G37*100</f>
        <v>99.698533643227094</v>
      </c>
    </row>
    <row r="40" spans="1:18" x14ac:dyDescent="0.25">
      <c r="A40" s="157"/>
      <c r="B40" s="157"/>
      <c r="C40" s="161"/>
      <c r="D40" s="161"/>
      <c r="E40" s="265" t="s">
        <v>663</v>
      </c>
      <c r="F40" s="265"/>
      <c r="G40" s="161">
        <f>G37-G39</f>
        <v>527.51999999998952</v>
      </c>
      <c r="H40" s="161">
        <f>100-H39</f>
        <v>0.3014663567729059</v>
      </c>
    </row>
    <row r="42" spans="1:18" ht="17.25" x14ac:dyDescent="0.25">
      <c r="A42" s="247" t="s">
        <v>747</v>
      </c>
      <c r="B42" s="247"/>
      <c r="C42" s="247"/>
      <c r="D42" s="247"/>
      <c r="E42" s="247"/>
      <c r="F42" s="247"/>
      <c r="G42" s="247"/>
      <c r="H42" s="247"/>
      <c r="I42" s="247"/>
      <c r="J42" s="247"/>
      <c r="K42" s="247"/>
    </row>
    <row r="43" spans="1:18" ht="17.25" x14ac:dyDescent="0.25">
      <c r="A43" s="192"/>
      <c r="B43" s="192"/>
      <c r="C43" s="192"/>
      <c r="D43" s="192"/>
      <c r="E43" s="192"/>
      <c r="F43" s="192"/>
      <c r="G43" s="192"/>
      <c r="H43" s="192"/>
      <c r="I43" s="192"/>
      <c r="J43" s="192"/>
      <c r="K43" s="192"/>
    </row>
    <row r="44" spans="1:18" x14ac:dyDescent="0.25">
      <c r="A44" t="s">
        <v>522</v>
      </c>
    </row>
    <row r="45" spans="1:18" x14ac:dyDescent="0.25">
      <c r="A45" t="s">
        <v>523</v>
      </c>
    </row>
    <row r="46" spans="1:18" x14ac:dyDescent="0.25">
      <c r="A46" t="s">
        <v>524</v>
      </c>
    </row>
    <row r="47" spans="1:18" x14ac:dyDescent="0.25">
      <c r="A47" t="s">
        <v>632</v>
      </c>
    </row>
    <row r="48" spans="1:18" x14ac:dyDescent="0.25">
      <c r="A48" t="s">
        <v>525</v>
      </c>
    </row>
    <row r="49" spans="1:1" x14ac:dyDescent="0.25">
      <c r="A49" t="s">
        <v>526</v>
      </c>
    </row>
    <row r="50" spans="1:1" x14ac:dyDescent="0.25">
      <c r="A50" t="s">
        <v>527</v>
      </c>
    </row>
    <row r="51" spans="1:1" x14ac:dyDescent="0.25">
      <c r="A51" t="s">
        <v>528</v>
      </c>
    </row>
    <row r="52" spans="1:1" x14ac:dyDescent="0.25">
      <c r="A52" t="s">
        <v>529</v>
      </c>
    </row>
    <row r="53" spans="1:1" x14ac:dyDescent="0.25">
      <c r="A53" t="s">
        <v>530</v>
      </c>
    </row>
    <row r="54" spans="1:1" x14ac:dyDescent="0.25">
      <c r="A54" t="s">
        <v>531</v>
      </c>
    </row>
    <row r="55" spans="1:1" x14ac:dyDescent="0.25">
      <c r="A55" t="s">
        <v>532</v>
      </c>
    </row>
    <row r="56" spans="1:1" x14ac:dyDescent="0.25">
      <c r="A56" t="s">
        <v>533</v>
      </c>
    </row>
    <row r="57" spans="1:1" x14ac:dyDescent="0.25">
      <c r="A57" t="s">
        <v>534</v>
      </c>
    </row>
    <row r="58" spans="1:1" x14ac:dyDescent="0.25">
      <c r="A58" t="s">
        <v>535</v>
      </c>
    </row>
    <row r="59" spans="1:1" x14ac:dyDescent="0.25">
      <c r="A59" t="s">
        <v>536</v>
      </c>
    </row>
    <row r="60" spans="1:1" x14ac:dyDescent="0.25">
      <c r="A60" t="s">
        <v>537</v>
      </c>
    </row>
    <row r="61" spans="1:1" x14ac:dyDescent="0.25">
      <c r="A61" t="s">
        <v>538</v>
      </c>
    </row>
    <row r="62" spans="1:1" x14ac:dyDescent="0.25">
      <c r="A62" t="s">
        <v>539</v>
      </c>
    </row>
    <row r="63" spans="1:1" x14ac:dyDescent="0.25">
      <c r="A63" t="s">
        <v>540</v>
      </c>
    </row>
    <row r="64" spans="1:1" x14ac:dyDescent="0.25">
      <c r="A64" t="s">
        <v>541</v>
      </c>
    </row>
    <row r="65" spans="1:1" x14ac:dyDescent="0.25">
      <c r="A65" t="s">
        <v>542</v>
      </c>
    </row>
    <row r="66" spans="1:1" x14ac:dyDescent="0.25">
      <c r="A66" t="s">
        <v>543</v>
      </c>
    </row>
    <row r="67" spans="1:1" x14ac:dyDescent="0.25">
      <c r="A67" t="s">
        <v>544</v>
      </c>
    </row>
    <row r="68" spans="1:1" x14ac:dyDescent="0.25">
      <c r="A68" t="s">
        <v>545</v>
      </c>
    </row>
    <row r="69" spans="1:1" x14ac:dyDescent="0.25">
      <c r="A69" t="s">
        <v>546</v>
      </c>
    </row>
    <row r="70" spans="1:1" x14ac:dyDescent="0.25">
      <c r="A70" t="s">
        <v>547</v>
      </c>
    </row>
    <row r="71" spans="1:1" x14ac:dyDescent="0.25">
      <c r="A71" t="s">
        <v>548</v>
      </c>
    </row>
    <row r="72" spans="1:1" x14ac:dyDescent="0.25">
      <c r="A72" t="s">
        <v>549</v>
      </c>
    </row>
    <row r="73" spans="1:1" x14ac:dyDescent="0.25">
      <c r="A73" t="s">
        <v>550</v>
      </c>
    </row>
    <row r="74" spans="1:1" x14ac:dyDescent="0.25">
      <c r="A74" t="s">
        <v>551</v>
      </c>
    </row>
    <row r="75" spans="1:1" x14ac:dyDescent="0.25">
      <c r="A75" t="s">
        <v>645</v>
      </c>
    </row>
    <row r="76" spans="1:1" x14ac:dyDescent="0.25">
      <c r="A76" t="s">
        <v>552</v>
      </c>
    </row>
    <row r="77" spans="1:1" x14ac:dyDescent="0.25">
      <c r="A77" t="s">
        <v>553</v>
      </c>
    </row>
    <row r="78" spans="1:1" x14ac:dyDescent="0.25">
      <c r="A78" t="s">
        <v>554</v>
      </c>
    </row>
    <row r="79" spans="1:1" x14ac:dyDescent="0.25">
      <c r="A79" t="s">
        <v>555</v>
      </c>
    </row>
    <row r="80" spans="1:1" x14ac:dyDescent="0.25">
      <c r="A80" t="s">
        <v>556</v>
      </c>
    </row>
    <row r="81" spans="1:1" x14ac:dyDescent="0.25">
      <c r="A81" t="s">
        <v>557</v>
      </c>
    </row>
    <row r="82" spans="1:1" x14ac:dyDescent="0.25">
      <c r="A82" t="s">
        <v>558</v>
      </c>
    </row>
    <row r="83" spans="1:1" x14ac:dyDescent="0.25">
      <c r="A83" t="s">
        <v>559</v>
      </c>
    </row>
    <row r="84" spans="1:1" x14ac:dyDescent="0.25">
      <c r="A84" t="s">
        <v>560</v>
      </c>
    </row>
    <row r="85" spans="1:1" x14ac:dyDescent="0.25">
      <c r="A85" t="s">
        <v>561</v>
      </c>
    </row>
    <row r="86" spans="1:1" x14ac:dyDescent="0.25">
      <c r="A86" t="s">
        <v>562</v>
      </c>
    </row>
    <row r="87" spans="1:1" x14ac:dyDescent="0.25">
      <c r="A87" t="s">
        <v>563</v>
      </c>
    </row>
    <row r="88" spans="1:1" x14ac:dyDescent="0.25">
      <c r="A88" t="s">
        <v>564</v>
      </c>
    </row>
    <row r="89" spans="1:1" x14ac:dyDescent="0.25">
      <c r="A89" t="s">
        <v>565</v>
      </c>
    </row>
    <row r="90" spans="1:1" x14ac:dyDescent="0.25">
      <c r="A90" t="s">
        <v>566</v>
      </c>
    </row>
    <row r="91" spans="1:1" x14ac:dyDescent="0.25">
      <c r="A91" t="s">
        <v>567</v>
      </c>
    </row>
    <row r="92" spans="1:1" x14ac:dyDescent="0.25">
      <c r="A92" t="s">
        <v>568</v>
      </c>
    </row>
    <row r="93" spans="1:1" x14ac:dyDescent="0.25">
      <c r="A93" t="s">
        <v>569</v>
      </c>
    </row>
    <row r="94" spans="1:1" x14ac:dyDescent="0.25">
      <c r="A94" t="s">
        <v>570</v>
      </c>
    </row>
    <row r="95" spans="1:1" x14ac:dyDescent="0.25">
      <c r="A95" t="s">
        <v>571</v>
      </c>
    </row>
    <row r="96" spans="1:1" x14ac:dyDescent="0.25">
      <c r="A96" t="s">
        <v>572</v>
      </c>
    </row>
    <row r="97" spans="1:1" x14ac:dyDescent="0.25">
      <c r="A97" t="s">
        <v>573</v>
      </c>
    </row>
    <row r="98" spans="1:1" x14ac:dyDescent="0.25">
      <c r="A98" t="s">
        <v>574</v>
      </c>
    </row>
    <row r="99" spans="1:1" x14ac:dyDescent="0.25">
      <c r="A99" t="s">
        <v>683</v>
      </c>
    </row>
    <row r="100" spans="1:1" x14ac:dyDescent="0.25">
      <c r="A100" t="s">
        <v>684</v>
      </c>
    </row>
    <row r="101" spans="1:1" x14ac:dyDescent="0.25">
      <c r="A101" t="s">
        <v>748</v>
      </c>
    </row>
    <row r="102" spans="1:1" x14ac:dyDescent="0.25">
      <c r="A102" t="s">
        <v>749</v>
      </c>
    </row>
    <row r="103" spans="1:1" x14ac:dyDescent="0.25">
      <c r="A103" t="s">
        <v>750</v>
      </c>
    </row>
    <row r="104" spans="1:1" x14ac:dyDescent="0.25">
      <c r="A104" t="s">
        <v>751</v>
      </c>
    </row>
    <row r="105" spans="1:1" x14ac:dyDescent="0.25">
      <c r="A105" t="s">
        <v>752</v>
      </c>
    </row>
    <row r="106" spans="1:1" x14ac:dyDescent="0.25">
      <c r="A106" t="s">
        <v>753</v>
      </c>
    </row>
    <row r="107" spans="1:1" x14ac:dyDescent="0.25">
      <c r="A107" t="s">
        <v>754</v>
      </c>
    </row>
    <row r="108" spans="1:1" x14ac:dyDescent="0.25">
      <c r="A108" t="s">
        <v>755</v>
      </c>
    </row>
  </sheetData>
  <autoFilter ref="A31:J35" xr:uid="{00000000-0009-0000-0000-00000F000000}">
    <sortState xmlns:xlrd2="http://schemas.microsoft.com/office/spreadsheetml/2017/richdata2" ref="A32:J35">
      <sortCondition descending="1" ref="G32:G35"/>
    </sortState>
  </autoFilter>
  <sortState xmlns:xlrd2="http://schemas.microsoft.com/office/spreadsheetml/2017/richdata2" ref="A10:J25">
    <sortCondition descending="1" ref="G10:G25"/>
  </sortState>
  <mergeCells count="14">
    <mergeCell ref="E40:F40"/>
    <mergeCell ref="E39:F39"/>
    <mergeCell ref="L30:N30"/>
    <mergeCell ref="A42:K42"/>
    <mergeCell ref="B30:C30"/>
    <mergeCell ref="D30:E30"/>
    <mergeCell ref="F30:G30"/>
    <mergeCell ref="I30:K30"/>
    <mergeCell ref="A3:I3"/>
    <mergeCell ref="A4:I4"/>
    <mergeCell ref="B8:C8"/>
    <mergeCell ref="D8:E8"/>
    <mergeCell ref="H8:J8"/>
    <mergeCell ref="F8:G8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N355"/>
  <sheetViews>
    <sheetView zoomScale="98" zoomScaleNormal="98" workbookViewId="0">
      <selection activeCell="A324" sqref="A324:A355"/>
    </sheetView>
  </sheetViews>
  <sheetFormatPr defaultRowHeight="15" x14ac:dyDescent="0.25"/>
  <cols>
    <col min="1" max="1" width="64.28515625" customWidth="1"/>
    <col min="2" max="2" width="9.42578125" customWidth="1"/>
    <col min="3" max="3" width="14.7109375" customWidth="1"/>
    <col min="4" max="4" width="9.42578125" customWidth="1"/>
    <col min="5" max="7" width="14.5703125" customWidth="1"/>
    <col min="8" max="11" width="16" customWidth="1"/>
    <col min="12" max="13" width="11" customWidth="1"/>
  </cols>
  <sheetData>
    <row r="2" spans="1:14" ht="15.75" x14ac:dyDescent="0.25">
      <c r="A2" s="257" t="s">
        <v>687</v>
      </c>
      <c r="B2" s="257"/>
      <c r="C2" s="257"/>
      <c r="D2" s="257"/>
      <c r="E2" s="257"/>
      <c r="F2" s="257"/>
      <c r="G2" s="257"/>
      <c r="H2" s="257"/>
      <c r="I2" s="257"/>
    </row>
    <row r="3" spans="1:14" ht="15.75" x14ac:dyDescent="0.25">
      <c r="A3" s="257" t="s">
        <v>736</v>
      </c>
      <c r="B3" s="257"/>
      <c r="C3" s="257"/>
      <c r="D3" s="257"/>
      <c r="E3" s="257"/>
      <c r="F3" s="257"/>
      <c r="G3" s="257"/>
      <c r="H3" s="257"/>
      <c r="I3" s="257"/>
    </row>
    <row r="4" spans="1:14" ht="15.75" x14ac:dyDescent="0.25">
      <c r="A4" s="119"/>
      <c r="B4" s="119"/>
      <c r="C4" s="119"/>
      <c r="D4" s="119"/>
      <c r="E4" s="119"/>
      <c r="F4" s="194"/>
      <c r="G4" s="194"/>
      <c r="H4" s="119"/>
      <c r="I4" s="119"/>
    </row>
    <row r="5" spans="1:14" ht="15.75" x14ac:dyDescent="0.25">
      <c r="A5" s="119"/>
      <c r="B5" s="119"/>
      <c r="C5" s="119"/>
      <c r="D5" s="119"/>
      <c r="E5" s="119"/>
      <c r="F5" s="194"/>
      <c r="G5" s="194"/>
      <c r="H5" s="119"/>
      <c r="I5" s="119"/>
    </row>
    <row r="6" spans="1:14" x14ac:dyDescent="0.25">
      <c r="B6" s="258" t="s">
        <v>652</v>
      </c>
      <c r="C6" s="258"/>
      <c r="D6" s="259" t="s">
        <v>686</v>
      </c>
      <c r="E6" s="259"/>
      <c r="F6" s="255" t="s">
        <v>741</v>
      </c>
      <c r="G6" s="255"/>
      <c r="H6" s="256" t="s">
        <v>653</v>
      </c>
      <c r="I6" s="256"/>
      <c r="J6" s="256"/>
    </row>
    <row r="7" spans="1:14" x14ac:dyDescent="0.25">
      <c r="A7" s="100" t="s">
        <v>658</v>
      </c>
      <c r="B7" s="101" t="s">
        <v>650</v>
      </c>
      <c r="C7" s="101" t="s">
        <v>651</v>
      </c>
      <c r="D7" s="101" t="s">
        <v>650</v>
      </c>
      <c r="E7" s="101" t="s">
        <v>651</v>
      </c>
      <c r="F7" s="193" t="s">
        <v>650</v>
      </c>
      <c r="G7" s="193" t="s">
        <v>651</v>
      </c>
      <c r="H7" s="102">
        <v>2019</v>
      </c>
      <c r="I7" s="100">
        <v>2020</v>
      </c>
      <c r="J7" s="100">
        <v>2021</v>
      </c>
      <c r="L7" s="187"/>
      <c r="M7" s="187"/>
      <c r="N7" s="187"/>
    </row>
    <row r="8" spans="1:14" x14ac:dyDescent="0.25">
      <c r="A8" s="103" t="s">
        <v>621</v>
      </c>
      <c r="B8" s="104">
        <v>27786</v>
      </c>
      <c r="C8" s="105">
        <v>6280191.7199999997</v>
      </c>
      <c r="D8" s="93">
        <v>25856</v>
      </c>
      <c r="E8" s="94">
        <v>5843973.1200000001</v>
      </c>
      <c r="F8" s="210">
        <v>16710</v>
      </c>
      <c r="G8" s="94">
        <v>3776794.2000002842</v>
      </c>
      <c r="H8" s="2">
        <f t="shared" ref="H8:H25" si="0">C8/$C$26*100</f>
        <v>33.645212917816501</v>
      </c>
      <c r="I8" s="2">
        <f t="shared" ref="I8:I25" si="1">E8/$E$26*100</f>
        <v>34.603010757392489</v>
      </c>
      <c r="J8" s="2">
        <f t="shared" ref="J8:J25" si="2">G8/$G$26*100</f>
        <v>34.476625467926056</v>
      </c>
      <c r="L8" s="188"/>
      <c r="M8" s="189"/>
      <c r="N8" s="189"/>
    </row>
    <row r="9" spans="1:14" x14ac:dyDescent="0.25">
      <c r="A9" s="103" t="s">
        <v>617</v>
      </c>
      <c r="B9" s="104">
        <v>27316</v>
      </c>
      <c r="C9" s="105">
        <v>3495901.68</v>
      </c>
      <c r="D9" s="93">
        <v>23997</v>
      </c>
      <c r="E9" s="94">
        <v>3071136.06</v>
      </c>
      <c r="F9" s="210">
        <v>15040</v>
      </c>
      <c r="G9" s="94">
        <v>1924819.1999997674</v>
      </c>
      <c r="H9" s="2">
        <f t="shared" si="0"/>
        <v>18.728784344079298</v>
      </c>
      <c r="I9" s="2">
        <f t="shared" si="1"/>
        <v>18.184641157554811</v>
      </c>
      <c r="J9" s="2">
        <f t="shared" si="2"/>
        <v>17.570793413064457</v>
      </c>
      <c r="L9" s="188"/>
      <c r="M9" s="189"/>
      <c r="N9" s="189"/>
    </row>
    <row r="10" spans="1:14" x14ac:dyDescent="0.25">
      <c r="A10" s="103" t="s">
        <v>619</v>
      </c>
      <c r="B10" s="104">
        <v>18237</v>
      </c>
      <c r="C10" s="105">
        <v>2674273.6800000002</v>
      </c>
      <c r="D10" s="93">
        <v>15833</v>
      </c>
      <c r="E10" s="94">
        <v>2321751.12</v>
      </c>
      <c r="F10" s="210">
        <v>10195</v>
      </c>
      <c r="G10" s="94">
        <v>1494994.7999997749</v>
      </c>
      <c r="H10" s="2">
        <f t="shared" si="0"/>
        <v>14.327031940374058</v>
      </c>
      <c r="I10" s="2">
        <f t="shared" si="1"/>
        <v>13.747424454503321</v>
      </c>
      <c r="J10" s="2">
        <f t="shared" si="2"/>
        <v>13.647123212613858</v>
      </c>
      <c r="L10" s="188"/>
      <c r="M10" s="189"/>
      <c r="N10" s="189"/>
    </row>
    <row r="11" spans="1:14" x14ac:dyDescent="0.25">
      <c r="A11" s="103" t="s">
        <v>620</v>
      </c>
      <c r="B11" s="104">
        <v>9317</v>
      </c>
      <c r="C11" s="105">
        <v>1931973.12</v>
      </c>
      <c r="D11" s="93">
        <v>8508</v>
      </c>
      <c r="E11" s="94">
        <v>1764218.8799999999</v>
      </c>
      <c r="F11" s="210">
        <v>5326</v>
      </c>
      <c r="G11" s="94">
        <v>1104399.3599999661</v>
      </c>
      <c r="H11" s="2">
        <f t="shared" si="0"/>
        <v>10.350264748589277</v>
      </c>
      <c r="I11" s="2">
        <f t="shared" si="1"/>
        <v>10.446195358789556</v>
      </c>
      <c r="J11" s="2">
        <f t="shared" si="2"/>
        <v>10.081556231402072</v>
      </c>
      <c r="L11" s="188"/>
      <c r="M11" s="189"/>
      <c r="N11" s="189"/>
    </row>
    <row r="12" spans="1:14" x14ac:dyDescent="0.25">
      <c r="A12" s="103" t="s">
        <v>613</v>
      </c>
      <c r="B12" s="104">
        <v>28193</v>
      </c>
      <c r="C12" s="105">
        <v>1627863.82</v>
      </c>
      <c r="D12" s="93">
        <v>23407</v>
      </c>
      <c r="E12" s="94">
        <v>1351520.18</v>
      </c>
      <c r="F12" s="210">
        <v>17528</v>
      </c>
      <c r="G12" s="94">
        <v>1012066.7199998632</v>
      </c>
      <c r="H12" s="2">
        <f t="shared" si="0"/>
        <v>8.7210434437358426</v>
      </c>
      <c r="I12" s="2">
        <f t="shared" si="1"/>
        <v>8.0025466180400606</v>
      </c>
      <c r="J12" s="2">
        <f t="shared" si="2"/>
        <v>9.2386938250395119</v>
      </c>
      <c r="L12" s="188"/>
      <c r="M12" s="189"/>
      <c r="N12" s="189"/>
    </row>
    <row r="13" spans="1:14" x14ac:dyDescent="0.25">
      <c r="A13" s="103" t="s">
        <v>614</v>
      </c>
      <c r="B13" s="104">
        <v>70365</v>
      </c>
      <c r="C13" s="105">
        <v>1248275.1000000001</v>
      </c>
      <c r="D13" s="93">
        <v>66737</v>
      </c>
      <c r="E13" s="94">
        <v>1183914.3799999999</v>
      </c>
      <c r="F13" s="210">
        <v>41437</v>
      </c>
      <c r="G13" s="94">
        <v>735092.37999969989</v>
      </c>
      <c r="H13" s="2">
        <f t="shared" si="0"/>
        <v>6.6874521339467474</v>
      </c>
      <c r="I13" s="2">
        <f t="shared" si="1"/>
        <v>7.010128415335978</v>
      </c>
      <c r="J13" s="2">
        <f t="shared" si="2"/>
        <v>6.7103218569796894</v>
      </c>
      <c r="L13" s="188"/>
      <c r="M13" s="189"/>
      <c r="N13" s="189"/>
    </row>
    <row r="14" spans="1:14" x14ac:dyDescent="0.25">
      <c r="A14" s="103" t="s">
        <v>618</v>
      </c>
      <c r="B14" s="104">
        <v>5388</v>
      </c>
      <c r="C14" s="105">
        <v>528239.52</v>
      </c>
      <c r="D14" s="93">
        <v>5310</v>
      </c>
      <c r="E14" s="94">
        <v>520592.4</v>
      </c>
      <c r="F14" s="210">
        <v>3530</v>
      </c>
      <c r="G14" s="94">
        <v>346081.19999998919</v>
      </c>
      <c r="H14" s="2">
        <f t="shared" si="0"/>
        <v>2.8299663313471566</v>
      </c>
      <c r="I14" s="2">
        <f t="shared" si="1"/>
        <v>3.0825029560397383</v>
      </c>
      <c r="J14" s="2">
        <f t="shared" si="2"/>
        <v>3.1592168601321031</v>
      </c>
      <c r="L14" s="188"/>
      <c r="M14" s="189"/>
      <c r="N14" s="189"/>
    </row>
    <row r="15" spans="1:14" x14ac:dyDescent="0.25">
      <c r="A15" s="103" t="s">
        <v>628</v>
      </c>
      <c r="B15" s="104">
        <v>2782</v>
      </c>
      <c r="C15" s="105">
        <v>419219.58</v>
      </c>
      <c r="D15" s="93">
        <v>2530</v>
      </c>
      <c r="E15" s="94">
        <v>381245.7</v>
      </c>
      <c r="F15" s="210">
        <v>1611</v>
      </c>
      <c r="G15" s="94">
        <v>242761.59000000311</v>
      </c>
      <c r="H15" s="2">
        <f t="shared" si="0"/>
        <v>2.2459078730828317</v>
      </c>
      <c r="I15" s="2">
        <f t="shared" si="1"/>
        <v>2.2574109749344005</v>
      </c>
      <c r="J15" s="2">
        <f t="shared" si="2"/>
        <v>2.2160594337990935</v>
      </c>
      <c r="L15" s="188"/>
      <c r="M15" s="189"/>
      <c r="N15" s="189"/>
    </row>
    <row r="16" spans="1:14" x14ac:dyDescent="0.25">
      <c r="A16" s="103" t="s">
        <v>616</v>
      </c>
      <c r="B16" s="104">
        <v>2586</v>
      </c>
      <c r="C16" s="105">
        <v>205276.68</v>
      </c>
      <c r="D16" s="93">
        <v>2370</v>
      </c>
      <c r="E16" s="94">
        <v>188130.6</v>
      </c>
      <c r="F16" s="210">
        <v>1627</v>
      </c>
      <c r="G16" s="94">
        <v>129151.26000000279</v>
      </c>
      <c r="H16" s="2">
        <f t="shared" si="0"/>
        <v>1.0997399304972946</v>
      </c>
      <c r="I16" s="2">
        <f t="shared" si="1"/>
        <v>1.11394851446454</v>
      </c>
      <c r="J16" s="2">
        <f t="shared" si="2"/>
        <v>1.178962735044049</v>
      </c>
      <c r="L16" s="188"/>
      <c r="M16" s="189"/>
      <c r="N16" s="189"/>
    </row>
    <row r="17" spans="1:14" x14ac:dyDescent="0.25">
      <c r="A17" s="103" t="s">
        <v>615</v>
      </c>
      <c r="B17" s="104">
        <v>3161</v>
      </c>
      <c r="C17" s="105">
        <v>58984.26</v>
      </c>
      <c r="D17" s="93">
        <v>3869</v>
      </c>
      <c r="E17" s="94">
        <v>72195.539999999994</v>
      </c>
      <c r="F17" s="210">
        <v>3781</v>
      </c>
      <c r="G17" s="94">
        <v>70553.460000006831</v>
      </c>
      <c r="H17" s="2">
        <f t="shared" si="0"/>
        <v>0.31599958647438353</v>
      </c>
      <c r="I17" s="2">
        <f t="shared" si="1"/>
        <v>0.42748024262913786</v>
      </c>
      <c r="J17" s="2">
        <f t="shared" si="2"/>
        <v>0.64405024130950916</v>
      </c>
      <c r="L17" s="188"/>
      <c r="M17" s="189"/>
      <c r="N17" s="189"/>
    </row>
    <row r="18" spans="1:14" x14ac:dyDescent="0.25">
      <c r="A18" s="103" t="s">
        <v>627</v>
      </c>
      <c r="B18" s="106">
        <v>331</v>
      </c>
      <c r="C18" s="105">
        <v>45760.75</v>
      </c>
      <c r="D18" s="93">
        <v>305</v>
      </c>
      <c r="E18" s="94">
        <v>42166.25</v>
      </c>
      <c r="F18" s="210">
        <v>205</v>
      </c>
      <c r="G18" s="94">
        <v>28341.25</v>
      </c>
      <c r="H18" s="2">
        <f t="shared" si="0"/>
        <v>0.2451565566264228</v>
      </c>
      <c r="I18" s="2">
        <f t="shared" si="1"/>
        <v>0.24967246980576477</v>
      </c>
      <c r="J18" s="2">
        <f t="shared" si="2"/>
        <v>0.25871429837050319</v>
      </c>
      <c r="L18" s="188"/>
      <c r="M18" s="189"/>
      <c r="N18" s="189"/>
    </row>
    <row r="19" spans="1:14" x14ac:dyDescent="0.25">
      <c r="A19" s="103" t="s">
        <v>624</v>
      </c>
      <c r="B19" s="106">
        <v>546</v>
      </c>
      <c r="C19" s="105">
        <v>46590.18</v>
      </c>
      <c r="D19" s="93">
        <v>493</v>
      </c>
      <c r="E19" s="94">
        <v>42067.69</v>
      </c>
      <c r="F19" s="210">
        <v>318</v>
      </c>
      <c r="G19" s="94">
        <v>27134.940000000206</v>
      </c>
      <c r="H19" s="2">
        <f t="shared" si="0"/>
        <v>0.2496001071093728</v>
      </c>
      <c r="I19" s="2">
        <f t="shared" si="1"/>
        <v>0.24908888177922564</v>
      </c>
      <c r="J19" s="2">
        <f t="shared" si="2"/>
        <v>0.24770244655495979</v>
      </c>
      <c r="L19" s="188"/>
      <c r="M19" s="189"/>
      <c r="N19" s="189"/>
    </row>
    <row r="20" spans="1:14" x14ac:dyDescent="0.25">
      <c r="A20" s="103" t="s">
        <v>626</v>
      </c>
      <c r="B20" s="106">
        <v>516</v>
      </c>
      <c r="C20" s="105">
        <v>50449.32</v>
      </c>
      <c r="D20" s="93">
        <v>509</v>
      </c>
      <c r="E20" s="94">
        <v>49764.93</v>
      </c>
      <c r="F20" s="210">
        <v>271</v>
      </c>
      <c r="G20" s="94">
        <v>26495.6700000001</v>
      </c>
      <c r="H20" s="2">
        <f t="shared" si="0"/>
        <v>0.27027488787540688</v>
      </c>
      <c r="I20" s="2">
        <f t="shared" si="1"/>
        <v>0.29466535399308685</v>
      </c>
      <c r="J20" s="2">
        <f t="shared" si="2"/>
        <v>0.24186684334340985</v>
      </c>
      <c r="L20" s="188"/>
      <c r="M20" s="189"/>
      <c r="N20" s="189"/>
    </row>
    <row r="21" spans="1:14" x14ac:dyDescent="0.25">
      <c r="A21" s="103" t="s">
        <v>631</v>
      </c>
      <c r="B21" s="106">
        <v>250</v>
      </c>
      <c r="C21" s="105">
        <v>23275</v>
      </c>
      <c r="D21" s="93">
        <v>270</v>
      </c>
      <c r="E21" s="94">
        <v>25137</v>
      </c>
      <c r="F21" s="210">
        <v>181</v>
      </c>
      <c r="G21" s="94">
        <v>16851.100000000039</v>
      </c>
      <c r="H21" s="2">
        <f t="shared" si="0"/>
        <v>0.12469242430423431</v>
      </c>
      <c r="I21" s="2">
        <f t="shared" si="1"/>
        <v>0.1488398155754308</v>
      </c>
      <c r="J21" s="2">
        <f t="shared" si="2"/>
        <v>0.15382597850381319</v>
      </c>
      <c r="L21" s="188"/>
      <c r="M21" s="189"/>
      <c r="N21" s="189"/>
    </row>
    <row r="22" spans="1:14" x14ac:dyDescent="0.25">
      <c r="A22" s="103" t="s">
        <v>625</v>
      </c>
      <c r="B22" s="106">
        <v>371</v>
      </c>
      <c r="C22" s="105">
        <v>24248.560000000001</v>
      </c>
      <c r="D22" s="93">
        <v>385</v>
      </c>
      <c r="E22" s="94">
        <v>25163.599999999999</v>
      </c>
      <c r="F22" s="210">
        <v>229</v>
      </c>
      <c r="G22" s="94">
        <v>14967.440000000042</v>
      </c>
      <c r="H22" s="2">
        <f t="shared" si="0"/>
        <v>0.12990813028084572</v>
      </c>
      <c r="I22" s="2">
        <f t="shared" si="1"/>
        <v>0.14899731802577518</v>
      </c>
      <c r="J22" s="2">
        <f t="shared" si="2"/>
        <v>0.13663090858739874</v>
      </c>
      <c r="L22" s="188"/>
      <c r="M22" s="189"/>
      <c r="N22" s="189"/>
    </row>
    <row r="23" spans="1:14" x14ac:dyDescent="0.25">
      <c r="A23" s="103" t="s">
        <v>623</v>
      </c>
      <c r="B23" s="106">
        <v>89</v>
      </c>
      <c r="C23" s="105">
        <v>4709.88</v>
      </c>
      <c r="D23" s="93">
        <v>86</v>
      </c>
      <c r="E23" s="94">
        <v>4551.12</v>
      </c>
      <c r="F23" s="210">
        <v>52</v>
      </c>
      <c r="G23" s="94">
        <v>2751.840000000002</v>
      </c>
      <c r="H23" s="2">
        <f t="shared" si="0"/>
        <v>2.5232496471837902E-2</v>
      </c>
      <c r="I23" s="2">
        <f t="shared" si="1"/>
        <v>2.6947840293656943E-2</v>
      </c>
      <c r="J23" s="2">
        <f t="shared" si="2"/>
        <v>2.5120287737057677E-2</v>
      </c>
      <c r="L23" s="188"/>
      <c r="M23" s="189"/>
      <c r="N23" s="189"/>
    </row>
    <row r="24" spans="1:14" x14ac:dyDescent="0.25">
      <c r="A24" s="103" t="s">
        <v>622</v>
      </c>
      <c r="B24" s="106">
        <v>56</v>
      </c>
      <c r="C24" s="106">
        <v>696.64</v>
      </c>
      <c r="D24" s="93">
        <v>85</v>
      </c>
      <c r="E24" s="94">
        <v>1057.4000000000001</v>
      </c>
      <c r="F24" s="210">
        <v>110</v>
      </c>
      <c r="G24" s="94">
        <v>1368.4000000000037</v>
      </c>
      <c r="H24" s="2">
        <f t="shared" si="0"/>
        <v>3.7321473884984664E-3</v>
      </c>
      <c r="I24" s="2">
        <f t="shared" si="1"/>
        <v>6.2610184584262468E-3</v>
      </c>
      <c r="J24" s="2">
        <f t="shared" si="2"/>
        <v>1.2491497230721915E-2</v>
      </c>
      <c r="L24" s="188"/>
      <c r="M24" s="189"/>
      <c r="N24" s="189"/>
    </row>
    <row r="25" spans="1:14" x14ac:dyDescent="0.25">
      <c r="A25" s="103" t="s">
        <v>630</v>
      </c>
      <c r="B25" s="106">
        <v>0</v>
      </c>
      <c r="C25" s="106">
        <v>0</v>
      </c>
      <c r="D25" s="93">
        <v>3</v>
      </c>
      <c r="E25" s="94">
        <v>40.17</v>
      </c>
      <c r="F25" s="210">
        <v>2</v>
      </c>
      <c r="G25" s="94">
        <v>26.78</v>
      </c>
      <c r="H25" s="2">
        <f t="shared" si="0"/>
        <v>0</v>
      </c>
      <c r="I25" s="2">
        <f t="shared" si="1"/>
        <v>2.3785238459899971E-4</v>
      </c>
      <c r="J25" s="2">
        <f t="shared" si="2"/>
        <v>2.44462361764639E-4</v>
      </c>
      <c r="L25" s="188"/>
      <c r="M25" s="189"/>
      <c r="N25" s="189"/>
    </row>
    <row r="26" spans="1:14" x14ac:dyDescent="0.25">
      <c r="A26" s="107" t="s">
        <v>2</v>
      </c>
      <c r="B26" s="108">
        <v>197290</v>
      </c>
      <c r="C26" s="109">
        <v>18665929.489999998</v>
      </c>
      <c r="D26" s="96">
        <f>SUM(D8:D25)</f>
        <v>180553</v>
      </c>
      <c r="E26" s="97">
        <f>SUM(E8:E25)</f>
        <v>16888626.140000001</v>
      </c>
      <c r="F26" s="218">
        <f>SUM(F8:F25)</f>
        <v>118153</v>
      </c>
      <c r="G26" s="97">
        <f>SUM(G8:G25)</f>
        <v>10954651.589999355</v>
      </c>
      <c r="H26" s="62">
        <f t="shared" ref="H26" si="3">C26/$C$26*100</f>
        <v>100</v>
      </c>
      <c r="I26" s="62">
        <f t="shared" ref="I26" si="4">E26/$E$26*100</f>
        <v>100</v>
      </c>
      <c r="J26" s="62">
        <f t="shared" ref="J26" si="5">G26/$G$26*100</f>
        <v>100</v>
      </c>
      <c r="L26" s="190"/>
      <c r="M26" s="191"/>
      <c r="N26" s="191"/>
    </row>
    <row r="31" spans="1:14" x14ac:dyDescent="0.25">
      <c r="B31" s="258" t="s">
        <v>652</v>
      </c>
      <c r="C31" s="258"/>
      <c r="D31" s="259" t="s">
        <v>686</v>
      </c>
      <c r="E31" s="259"/>
      <c r="F31" s="255" t="s">
        <v>741</v>
      </c>
      <c r="G31" s="255"/>
      <c r="H31" s="71" t="s">
        <v>655</v>
      </c>
      <c r="I31" s="256" t="s">
        <v>656</v>
      </c>
      <c r="J31" s="256"/>
      <c r="K31" s="256"/>
      <c r="L31" s="251" t="s">
        <v>711</v>
      </c>
      <c r="M31" s="251"/>
      <c r="N31" s="251"/>
    </row>
    <row r="32" spans="1:14" x14ac:dyDescent="0.25">
      <c r="A32" s="53" t="s">
        <v>634</v>
      </c>
      <c r="B32" s="52" t="s">
        <v>650</v>
      </c>
      <c r="C32" s="52" t="s">
        <v>651</v>
      </c>
      <c r="D32" s="52" t="s">
        <v>650</v>
      </c>
      <c r="E32" s="52" t="s">
        <v>651</v>
      </c>
      <c r="F32" s="193" t="s">
        <v>650</v>
      </c>
      <c r="G32" s="193" t="s">
        <v>651</v>
      </c>
      <c r="H32" s="52" t="s">
        <v>651</v>
      </c>
      <c r="I32" s="60">
        <v>2019</v>
      </c>
      <c r="J32" s="53">
        <v>2020</v>
      </c>
      <c r="K32" s="197" t="s">
        <v>745</v>
      </c>
      <c r="L32" s="195">
        <v>2019</v>
      </c>
      <c r="M32" s="162">
        <v>2020</v>
      </c>
      <c r="N32" s="193">
        <v>2021</v>
      </c>
    </row>
    <row r="33" spans="1:14" x14ac:dyDescent="0.25">
      <c r="A33" s="90" t="s">
        <v>366</v>
      </c>
      <c r="B33" s="55">
        <v>181264</v>
      </c>
      <c r="C33" s="2">
        <v>17127915.559999999</v>
      </c>
      <c r="D33" s="93">
        <v>165569</v>
      </c>
      <c r="E33" s="94">
        <v>15470292.15</v>
      </c>
      <c r="F33" s="210">
        <v>109108</v>
      </c>
      <c r="G33" s="94">
        <v>10083088.480009012</v>
      </c>
      <c r="H33" s="2">
        <v>9173237.75</v>
      </c>
      <c r="I33" s="81">
        <f t="shared" ref="I33:I96" si="6">H33-C33</f>
        <v>-7954677.8099999987</v>
      </c>
      <c r="J33" s="81">
        <f t="shared" ref="J33:J96" si="7">H33-E33</f>
        <v>-6297054.4000000004</v>
      </c>
      <c r="K33" s="81">
        <v>-3967596.6466756789</v>
      </c>
      <c r="L33" s="120">
        <f>C33/H33*100</f>
        <v>186.71614131008431</v>
      </c>
      <c r="M33" s="120">
        <f>E33/H33*100</f>
        <v>168.64593038592074</v>
      </c>
      <c r="N33" s="198">
        <v>164.87780140674451</v>
      </c>
    </row>
    <row r="34" spans="1:14" x14ac:dyDescent="0.25">
      <c r="A34" s="90" t="s">
        <v>99</v>
      </c>
      <c r="B34" s="55">
        <v>688</v>
      </c>
      <c r="C34" s="2">
        <v>62943.74</v>
      </c>
      <c r="D34" s="93">
        <v>442</v>
      </c>
      <c r="E34" s="94">
        <v>39360.519999999997</v>
      </c>
      <c r="F34" s="210">
        <v>386</v>
      </c>
      <c r="G34" s="94">
        <v>36337.650000000067</v>
      </c>
      <c r="H34" s="2">
        <v>701842.56</v>
      </c>
      <c r="I34" s="81">
        <f t="shared" si="6"/>
        <v>638898.82000000007</v>
      </c>
      <c r="J34" s="81">
        <f t="shared" si="7"/>
        <v>662482.04</v>
      </c>
      <c r="K34" s="81">
        <v>431557.38999999996</v>
      </c>
    </row>
    <row r="35" spans="1:14" x14ac:dyDescent="0.25">
      <c r="A35" s="90" t="s">
        <v>261</v>
      </c>
      <c r="B35" s="55">
        <v>2961</v>
      </c>
      <c r="C35" s="2">
        <v>284232.7</v>
      </c>
      <c r="D35" s="93">
        <v>2589</v>
      </c>
      <c r="E35" s="94">
        <v>239195.35</v>
      </c>
      <c r="F35" s="210">
        <v>1661</v>
      </c>
      <c r="G35" s="94">
        <v>160420.79000000033</v>
      </c>
      <c r="H35" s="2">
        <v>530946.37</v>
      </c>
      <c r="I35" s="81">
        <f t="shared" si="6"/>
        <v>246713.66999999998</v>
      </c>
      <c r="J35" s="81">
        <f t="shared" si="7"/>
        <v>291751.02</v>
      </c>
      <c r="K35" s="81">
        <v>193543.45666666632</v>
      </c>
    </row>
    <row r="36" spans="1:14" x14ac:dyDescent="0.25">
      <c r="A36" s="90" t="s">
        <v>407</v>
      </c>
      <c r="B36" s="55">
        <v>2638</v>
      </c>
      <c r="C36" s="2">
        <v>249779.32</v>
      </c>
      <c r="D36" s="93">
        <v>1983</v>
      </c>
      <c r="E36" s="94">
        <v>182392.65</v>
      </c>
      <c r="F36" s="210">
        <v>1414</v>
      </c>
      <c r="G36" s="94">
        <v>133732.50000000137</v>
      </c>
      <c r="H36" s="2">
        <v>328577.98</v>
      </c>
      <c r="I36" s="81">
        <f t="shared" si="6"/>
        <v>78798.659999999974</v>
      </c>
      <c r="J36" s="81">
        <f t="shared" si="7"/>
        <v>146185.32999999999</v>
      </c>
      <c r="K36" s="81">
        <v>85319.486666665296</v>
      </c>
    </row>
    <row r="37" spans="1:14" x14ac:dyDescent="0.25">
      <c r="A37" s="90" t="s">
        <v>109</v>
      </c>
      <c r="B37" s="55">
        <v>848</v>
      </c>
      <c r="C37" s="2">
        <v>87086.87</v>
      </c>
      <c r="D37" s="93">
        <v>864</v>
      </c>
      <c r="E37" s="94">
        <v>87152.06</v>
      </c>
      <c r="F37" s="210">
        <v>578</v>
      </c>
      <c r="G37" s="94">
        <v>56675.789999999863</v>
      </c>
      <c r="H37" s="2">
        <v>241548.25</v>
      </c>
      <c r="I37" s="81">
        <f t="shared" si="6"/>
        <v>154461.38</v>
      </c>
      <c r="J37" s="81">
        <f t="shared" si="7"/>
        <v>154396.19</v>
      </c>
      <c r="K37" s="81">
        <v>104356.37666666679</v>
      </c>
    </row>
    <row r="38" spans="1:14" x14ac:dyDescent="0.25">
      <c r="A38" s="90" t="s">
        <v>379</v>
      </c>
      <c r="B38" s="55">
        <v>564</v>
      </c>
      <c r="C38" s="2">
        <v>51644.04</v>
      </c>
      <c r="D38" s="93">
        <v>678</v>
      </c>
      <c r="E38" s="94">
        <v>63654.34</v>
      </c>
      <c r="F38" s="210">
        <v>361</v>
      </c>
      <c r="G38" s="94">
        <v>32700.64000000013</v>
      </c>
      <c r="H38" s="2">
        <v>192611.30000000002</v>
      </c>
      <c r="I38" s="81">
        <f t="shared" si="6"/>
        <v>140967.26</v>
      </c>
      <c r="J38" s="81">
        <f t="shared" si="7"/>
        <v>128956.96000000002</v>
      </c>
      <c r="K38" s="81">
        <v>95706.89333333321</v>
      </c>
    </row>
    <row r="39" spans="1:14" x14ac:dyDescent="0.25">
      <c r="A39" s="90" t="s">
        <v>150</v>
      </c>
      <c r="B39" s="55">
        <v>1572</v>
      </c>
      <c r="C39" s="2">
        <v>155368.6</v>
      </c>
      <c r="D39" s="93">
        <v>1400</v>
      </c>
      <c r="E39" s="94">
        <v>138051.9</v>
      </c>
      <c r="F39" s="210">
        <v>874</v>
      </c>
      <c r="G39" s="94">
        <v>83606.020000000368</v>
      </c>
      <c r="H39" s="2">
        <v>187621.37</v>
      </c>
      <c r="I39" s="81">
        <f t="shared" si="6"/>
        <v>32252.76999999999</v>
      </c>
      <c r="J39" s="81">
        <f t="shared" si="7"/>
        <v>49569.47</v>
      </c>
      <c r="K39" s="81">
        <v>41474.893333332962</v>
      </c>
    </row>
    <row r="40" spans="1:14" x14ac:dyDescent="0.25">
      <c r="A40" s="90" t="s">
        <v>441</v>
      </c>
      <c r="B40" s="55">
        <v>1139</v>
      </c>
      <c r="C40" s="2">
        <v>110188.96</v>
      </c>
      <c r="D40" s="93">
        <v>1081</v>
      </c>
      <c r="E40" s="94">
        <v>104720.3</v>
      </c>
      <c r="F40" s="210">
        <v>655</v>
      </c>
      <c r="G40" s="94">
        <v>64965.909999999763</v>
      </c>
      <c r="H40" s="2">
        <v>135146.91</v>
      </c>
      <c r="I40" s="81">
        <f t="shared" si="6"/>
        <v>24957.949999999997</v>
      </c>
      <c r="J40" s="81">
        <f t="shared" si="7"/>
        <v>30426.61</v>
      </c>
      <c r="K40" s="81">
        <v>25132.030000000239</v>
      </c>
    </row>
    <row r="41" spans="1:14" x14ac:dyDescent="0.25">
      <c r="A41" s="90" t="s">
        <v>283</v>
      </c>
      <c r="B41" s="55">
        <v>241</v>
      </c>
      <c r="C41" s="2">
        <v>25646.67</v>
      </c>
      <c r="D41" s="93">
        <v>224</v>
      </c>
      <c r="E41" s="94">
        <v>23178.39</v>
      </c>
      <c r="F41" s="210">
        <v>138</v>
      </c>
      <c r="G41" s="94">
        <v>14267.230000000001</v>
      </c>
      <c r="H41" s="2">
        <v>114162.47</v>
      </c>
      <c r="I41" s="81">
        <f t="shared" si="6"/>
        <v>88515.8</v>
      </c>
      <c r="J41" s="81">
        <f t="shared" si="7"/>
        <v>90984.08</v>
      </c>
      <c r="K41" s="81">
        <v>61841.083333333336</v>
      </c>
    </row>
    <row r="42" spans="1:14" x14ac:dyDescent="0.25">
      <c r="A42" s="90" t="s">
        <v>387</v>
      </c>
      <c r="B42" s="55">
        <v>314</v>
      </c>
      <c r="C42" s="2">
        <v>30065.82</v>
      </c>
      <c r="D42" s="93">
        <v>308</v>
      </c>
      <c r="E42" s="94">
        <v>29291.29</v>
      </c>
      <c r="F42" s="210">
        <v>220</v>
      </c>
      <c r="G42" s="94">
        <v>21091.740000000034</v>
      </c>
      <c r="H42" s="2">
        <v>96991.76</v>
      </c>
      <c r="I42" s="81">
        <f t="shared" si="6"/>
        <v>66925.94</v>
      </c>
      <c r="J42" s="81">
        <f t="shared" si="7"/>
        <v>67700.47</v>
      </c>
      <c r="K42" s="81">
        <v>43569.433333333298</v>
      </c>
    </row>
    <row r="43" spans="1:14" x14ac:dyDescent="0.25">
      <c r="A43" s="90" t="s">
        <v>221</v>
      </c>
      <c r="B43" s="55">
        <v>816</v>
      </c>
      <c r="C43" s="2">
        <v>73024.78</v>
      </c>
      <c r="D43" s="93">
        <v>762</v>
      </c>
      <c r="E43" s="94">
        <v>67817.41</v>
      </c>
      <c r="F43" s="210">
        <v>458</v>
      </c>
      <c r="G43" s="94">
        <v>41289.940000000024</v>
      </c>
      <c r="H43" s="2">
        <v>69074.89</v>
      </c>
      <c r="I43" s="81">
        <f t="shared" si="6"/>
        <v>-3949.8899999999994</v>
      </c>
      <c r="J43" s="81">
        <f t="shared" si="7"/>
        <v>1257.4799999999959</v>
      </c>
      <c r="K43" s="81">
        <v>4759.9866666666421</v>
      </c>
    </row>
    <row r="44" spans="1:14" x14ac:dyDescent="0.25">
      <c r="A44" s="90" t="s">
        <v>135</v>
      </c>
      <c r="B44" s="55">
        <v>34</v>
      </c>
      <c r="C44" s="2">
        <v>3286.44</v>
      </c>
      <c r="D44" s="93">
        <v>36</v>
      </c>
      <c r="E44" s="94">
        <v>3270.72</v>
      </c>
      <c r="F44" s="210">
        <v>26</v>
      </c>
      <c r="G44" s="94">
        <v>2188.7199999999998</v>
      </c>
      <c r="H44" s="2">
        <v>64477.02</v>
      </c>
      <c r="I44" s="81">
        <f t="shared" si="6"/>
        <v>61190.579999999994</v>
      </c>
      <c r="J44" s="81">
        <f t="shared" si="7"/>
        <v>61206.299999999996</v>
      </c>
      <c r="K44" s="81">
        <v>40795.96</v>
      </c>
    </row>
    <row r="45" spans="1:14" x14ac:dyDescent="0.25">
      <c r="A45" s="90" t="s">
        <v>270</v>
      </c>
      <c r="B45" s="55">
        <v>188</v>
      </c>
      <c r="C45" s="2">
        <v>19080.240000000002</v>
      </c>
      <c r="D45" s="93">
        <v>154</v>
      </c>
      <c r="E45" s="94">
        <v>15660.17</v>
      </c>
      <c r="F45" s="210">
        <v>110</v>
      </c>
      <c r="G45" s="94">
        <v>11039.939999999991</v>
      </c>
      <c r="H45" s="2">
        <v>58328.72</v>
      </c>
      <c r="I45" s="81">
        <f t="shared" si="6"/>
        <v>39248.479999999996</v>
      </c>
      <c r="J45" s="81">
        <f t="shared" si="7"/>
        <v>42668.55</v>
      </c>
      <c r="K45" s="81">
        <v>27845.87333333334</v>
      </c>
    </row>
    <row r="46" spans="1:14" x14ac:dyDescent="0.25">
      <c r="A46" s="90" t="s">
        <v>396</v>
      </c>
      <c r="B46" s="55">
        <v>54</v>
      </c>
      <c r="C46" s="2">
        <v>3975.67</v>
      </c>
      <c r="D46" s="93">
        <v>60</v>
      </c>
      <c r="E46" s="94">
        <v>4909.28</v>
      </c>
      <c r="F46" s="210">
        <v>42</v>
      </c>
      <c r="G46" s="94">
        <v>3264.3699999999985</v>
      </c>
      <c r="H46" s="2">
        <v>40258.04</v>
      </c>
      <c r="I46" s="81">
        <f t="shared" si="6"/>
        <v>36282.370000000003</v>
      </c>
      <c r="J46" s="81">
        <f t="shared" si="7"/>
        <v>35348.76</v>
      </c>
      <c r="K46" s="81">
        <v>23574.323333333334</v>
      </c>
    </row>
    <row r="47" spans="1:14" x14ac:dyDescent="0.25">
      <c r="A47" s="90" t="s">
        <v>339</v>
      </c>
      <c r="B47" s="55">
        <v>752</v>
      </c>
      <c r="C47" s="2">
        <v>74079.83</v>
      </c>
      <c r="D47" s="93">
        <v>648</v>
      </c>
      <c r="E47" s="94">
        <v>61656.26</v>
      </c>
      <c r="F47" s="210">
        <v>403</v>
      </c>
      <c r="G47" s="94">
        <v>39427.800000000068</v>
      </c>
      <c r="H47" s="2">
        <v>0</v>
      </c>
      <c r="I47" s="81">
        <f t="shared" si="6"/>
        <v>-74079.83</v>
      </c>
      <c r="J47" s="81">
        <f t="shared" si="7"/>
        <v>-61656.26</v>
      </c>
      <c r="K47" s="81">
        <v>-39427.800000000068</v>
      </c>
    </row>
    <row r="48" spans="1:14" x14ac:dyDescent="0.25">
      <c r="A48" s="90" t="s">
        <v>393</v>
      </c>
      <c r="B48" s="55">
        <v>408</v>
      </c>
      <c r="C48" s="2">
        <v>41629.870000000003</v>
      </c>
      <c r="D48" s="93">
        <v>314</v>
      </c>
      <c r="E48" s="94">
        <v>31190.39</v>
      </c>
      <c r="F48" s="210">
        <v>214</v>
      </c>
      <c r="G48" s="94">
        <v>21363.48000000004</v>
      </c>
      <c r="H48" s="2">
        <v>0</v>
      </c>
      <c r="I48" s="81">
        <f t="shared" si="6"/>
        <v>-41629.870000000003</v>
      </c>
      <c r="J48" s="81">
        <f t="shared" si="7"/>
        <v>-31190.39</v>
      </c>
      <c r="K48" s="81">
        <v>-21363.48000000004</v>
      </c>
    </row>
    <row r="49" spans="1:11" x14ac:dyDescent="0.25">
      <c r="A49" s="90" t="s">
        <v>331</v>
      </c>
      <c r="B49" s="55">
        <v>215</v>
      </c>
      <c r="C49" s="2">
        <v>16962.43</v>
      </c>
      <c r="D49" s="93">
        <v>117</v>
      </c>
      <c r="E49" s="94">
        <v>9498.84</v>
      </c>
      <c r="F49" s="210">
        <v>2</v>
      </c>
      <c r="G49" s="94">
        <v>185.72</v>
      </c>
      <c r="H49" s="2">
        <v>0</v>
      </c>
      <c r="I49" s="81">
        <f t="shared" si="6"/>
        <v>-16962.43</v>
      </c>
      <c r="J49" s="81">
        <f t="shared" si="7"/>
        <v>-9498.84</v>
      </c>
      <c r="K49" s="81">
        <v>-185.72</v>
      </c>
    </row>
    <row r="50" spans="1:11" x14ac:dyDescent="0.25">
      <c r="A50" s="90" t="s">
        <v>365</v>
      </c>
      <c r="B50" s="55">
        <v>164</v>
      </c>
      <c r="C50" s="2">
        <v>14846.65</v>
      </c>
      <c r="D50" s="93">
        <v>122</v>
      </c>
      <c r="E50" s="94">
        <v>10971.33</v>
      </c>
      <c r="F50" s="210">
        <v>82</v>
      </c>
      <c r="G50" s="94">
        <v>7834.0799999999917</v>
      </c>
      <c r="H50" s="2">
        <v>0</v>
      </c>
      <c r="I50" s="81">
        <f t="shared" si="6"/>
        <v>-14846.65</v>
      </c>
      <c r="J50" s="81">
        <f t="shared" si="7"/>
        <v>-10971.33</v>
      </c>
      <c r="K50" s="81">
        <v>-7834.0799999999917</v>
      </c>
    </row>
    <row r="51" spans="1:11" x14ac:dyDescent="0.25">
      <c r="A51" s="90" t="s">
        <v>123</v>
      </c>
      <c r="B51" s="55">
        <v>106</v>
      </c>
      <c r="C51" s="2">
        <v>11246.84</v>
      </c>
      <c r="D51" s="93">
        <v>94</v>
      </c>
      <c r="E51" s="94">
        <v>10073.700000000001</v>
      </c>
      <c r="F51" s="210">
        <v>50</v>
      </c>
      <c r="G51" s="94">
        <v>5625.1299999999965</v>
      </c>
      <c r="H51" s="2">
        <v>0</v>
      </c>
      <c r="I51" s="81">
        <f t="shared" si="6"/>
        <v>-11246.84</v>
      </c>
      <c r="J51" s="81">
        <f t="shared" si="7"/>
        <v>-10073.700000000001</v>
      </c>
      <c r="K51" s="81">
        <v>-5625.1299999999965</v>
      </c>
    </row>
    <row r="52" spans="1:11" x14ac:dyDescent="0.25">
      <c r="A52" s="90" t="s">
        <v>279</v>
      </c>
      <c r="B52" s="55">
        <v>82</v>
      </c>
      <c r="C52" s="2">
        <v>8002.83</v>
      </c>
      <c r="D52" s="93">
        <v>80</v>
      </c>
      <c r="E52" s="94">
        <v>7902.74</v>
      </c>
      <c r="F52" s="210">
        <v>54</v>
      </c>
      <c r="G52" s="94">
        <v>5403.4199999999964</v>
      </c>
      <c r="H52" s="2">
        <v>0</v>
      </c>
      <c r="I52" s="81">
        <f t="shared" si="6"/>
        <v>-8002.83</v>
      </c>
      <c r="J52" s="81">
        <f t="shared" si="7"/>
        <v>-7902.74</v>
      </c>
      <c r="K52" s="81">
        <v>-5403.4199999999964</v>
      </c>
    </row>
    <row r="53" spans="1:11" x14ac:dyDescent="0.25">
      <c r="A53" s="90" t="s">
        <v>156</v>
      </c>
      <c r="B53" s="55">
        <v>82</v>
      </c>
      <c r="C53" s="2">
        <v>7452.48</v>
      </c>
      <c r="D53" s="93">
        <v>58</v>
      </c>
      <c r="E53" s="94">
        <v>5532.16</v>
      </c>
      <c r="F53" s="210">
        <v>40</v>
      </c>
      <c r="G53" s="94">
        <v>4157.8199999999979</v>
      </c>
      <c r="H53" s="2">
        <v>0</v>
      </c>
      <c r="I53" s="81">
        <f t="shared" si="6"/>
        <v>-7452.48</v>
      </c>
      <c r="J53" s="81">
        <f t="shared" si="7"/>
        <v>-5532.16</v>
      </c>
      <c r="K53" s="81">
        <v>-4157.8199999999979</v>
      </c>
    </row>
    <row r="54" spans="1:11" x14ac:dyDescent="0.25">
      <c r="A54" s="90" t="s">
        <v>93</v>
      </c>
      <c r="B54" s="55">
        <v>80</v>
      </c>
      <c r="C54" s="2">
        <v>6731.74</v>
      </c>
      <c r="D54" s="93">
        <v>58</v>
      </c>
      <c r="E54" s="94">
        <v>5005.5600000000004</v>
      </c>
      <c r="F54" s="210">
        <v>2</v>
      </c>
      <c r="G54" s="94">
        <v>36.4</v>
      </c>
      <c r="H54" s="2">
        <v>0</v>
      </c>
      <c r="I54" s="81">
        <f t="shared" si="6"/>
        <v>-6731.74</v>
      </c>
      <c r="J54" s="81">
        <f t="shared" si="7"/>
        <v>-5005.5600000000004</v>
      </c>
      <c r="K54" s="81">
        <v>-36.4</v>
      </c>
    </row>
    <row r="55" spans="1:11" x14ac:dyDescent="0.25">
      <c r="A55" s="90" t="s">
        <v>23</v>
      </c>
      <c r="B55" s="55">
        <v>58</v>
      </c>
      <c r="C55" s="2">
        <v>5650.58</v>
      </c>
      <c r="D55" s="93">
        <v>54</v>
      </c>
      <c r="E55" s="94">
        <v>5086.3599999999997</v>
      </c>
      <c r="F55" s="210">
        <v>32</v>
      </c>
      <c r="G55" s="94">
        <v>3231.3799999999992</v>
      </c>
      <c r="H55" s="2">
        <v>0</v>
      </c>
      <c r="I55" s="81">
        <f t="shared" si="6"/>
        <v>-5650.58</v>
      </c>
      <c r="J55" s="81">
        <f t="shared" si="7"/>
        <v>-5086.3599999999997</v>
      </c>
      <c r="K55" s="81">
        <v>-3231.3799999999992</v>
      </c>
    </row>
    <row r="56" spans="1:11" x14ac:dyDescent="0.25">
      <c r="A56" s="90" t="s">
        <v>161</v>
      </c>
      <c r="B56" s="55">
        <v>60</v>
      </c>
      <c r="C56" s="2">
        <v>5607.34</v>
      </c>
      <c r="D56" s="93">
        <v>62</v>
      </c>
      <c r="E56" s="94">
        <v>5829.56</v>
      </c>
      <c r="F56" s="210">
        <v>46</v>
      </c>
      <c r="G56" s="94">
        <v>4467.3399999999974</v>
      </c>
      <c r="H56" s="2">
        <v>0</v>
      </c>
      <c r="I56" s="81">
        <f t="shared" si="6"/>
        <v>-5607.34</v>
      </c>
      <c r="J56" s="81">
        <f t="shared" si="7"/>
        <v>-5829.56</v>
      </c>
      <c r="K56" s="81">
        <v>-4467.3399999999974</v>
      </c>
    </row>
    <row r="57" spans="1:11" x14ac:dyDescent="0.25">
      <c r="A57" s="90" t="s">
        <v>301</v>
      </c>
      <c r="B57" s="55">
        <v>56</v>
      </c>
      <c r="C57" s="2">
        <v>5587.39</v>
      </c>
      <c r="D57" s="93">
        <v>190</v>
      </c>
      <c r="E57" s="94">
        <v>16870.5</v>
      </c>
      <c r="F57" s="210">
        <v>48</v>
      </c>
      <c r="G57" s="94">
        <v>4485.2699999999977</v>
      </c>
      <c r="H57" s="2">
        <v>0</v>
      </c>
      <c r="I57" s="81">
        <f t="shared" si="6"/>
        <v>-5587.39</v>
      </c>
      <c r="J57" s="81">
        <f t="shared" si="7"/>
        <v>-16870.5</v>
      </c>
      <c r="K57" s="81">
        <v>-4485.2699999999977</v>
      </c>
    </row>
    <row r="58" spans="1:11" x14ac:dyDescent="0.25">
      <c r="A58" s="90" t="s">
        <v>241</v>
      </c>
      <c r="B58" s="55">
        <v>64</v>
      </c>
      <c r="C58" s="2">
        <v>5448.74</v>
      </c>
      <c r="D58" s="93">
        <v>60</v>
      </c>
      <c r="E58" s="94">
        <v>5297.64</v>
      </c>
      <c r="F58" s="210">
        <v>32</v>
      </c>
      <c r="G58" s="94">
        <v>3030.5099999999984</v>
      </c>
      <c r="H58" s="2">
        <v>0</v>
      </c>
      <c r="I58" s="81">
        <f t="shared" si="6"/>
        <v>-5448.74</v>
      </c>
      <c r="J58" s="81">
        <f t="shared" si="7"/>
        <v>-5297.64</v>
      </c>
      <c r="K58" s="81">
        <v>-3030.5099999999984</v>
      </c>
    </row>
    <row r="59" spans="1:11" x14ac:dyDescent="0.25">
      <c r="A59" s="90" t="s">
        <v>157</v>
      </c>
      <c r="B59" s="55">
        <v>54</v>
      </c>
      <c r="C59" s="2">
        <v>5094.96</v>
      </c>
      <c r="D59" s="93">
        <v>28</v>
      </c>
      <c r="E59" s="94">
        <v>2947.08</v>
      </c>
      <c r="F59" s="210">
        <v>16</v>
      </c>
      <c r="G59" s="94">
        <v>1521.22</v>
      </c>
      <c r="H59" s="2">
        <v>0</v>
      </c>
      <c r="I59" s="81">
        <f t="shared" si="6"/>
        <v>-5094.96</v>
      </c>
      <c r="J59" s="81">
        <f t="shared" si="7"/>
        <v>-2947.08</v>
      </c>
      <c r="K59" s="81">
        <v>-1521.22</v>
      </c>
    </row>
    <row r="60" spans="1:11" x14ac:dyDescent="0.25">
      <c r="A60" s="90" t="s">
        <v>121</v>
      </c>
      <c r="B60" s="55">
        <v>44</v>
      </c>
      <c r="C60" s="2">
        <v>4590.57</v>
      </c>
      <c r="D60" s="93">
        <v>36</v>
      </c>
      <c r="E60" s="94">
        <v>3810.24</v>
      </c>
      <c r="F60" s="210">
        <v>32</v>
      </c>
      <c r="G60" s="94">
        <v>3450.079999999999</v>
      </c>
      <c r="H60" s="2">
        <v>0</v>
      </c>
      <c r="I60" s="81">
        <f t="shared" si="6"/>
        <v>-4590.57</v>
      </c>
      <c r="J60" s="81">
        <f t="shared" si="7"/>
        <v>-3810.24</v>
      </c>
      <c r="K60" s="81">
        <v>-3450.079999999999</v>
      </c>
    </row>
    <row r="61" spans="1:11" x14ac:dyDescent="0.25">
      <c r="A61" s="90" t="s">
        <v>238</v>
      </c>
      <c r="B61" s="55">
        <v>46</v>
      </c>
      <c r="C61" s="2">
        <v>4436.6000000000004</v>
      </c>
      <c r="D61" s="93">
        <v>22</v>
      </c>
      <c r="E61" s="94">
        <v>2491.2600000000002</v>
      </c>
      <c r="F61" s="210">
        <v>24</v>
      </c>
      <c r="G61" s="94">
        <v>2576.2599999999998</v>
      </c>
      <c r="H61" s="2">
        <v>0</v>
      </c>
      <c r="I61" s="81">
        <f t="shared" si="6"/>
        <v>-4436.6000000000004</v>
      </c>
      <c r="J61" s="81">
        <f t="shared" si="7"/>
        <v>-2491.2600000000002</v>
      </c>
      <c r="K61" s="81">
        <v>-2576.2599999999998</v>
      </c>
    </row>
    <row r="62" spans="1:11" x14ac:dyDescent="0.25">
      <c r="A62" s="90" t="s">
        <v>302</v>
      </c>
      <c r="B62" s="55">
        <v>52</v>
      </c>
      <c r="C62" s="2">
        <v>4303.84</v>
      </c>
      <c r="D62" s="93">
        <v>40</v>
      </c>
      <c r="E62" s="94">
        <v>3294.6</v>
      </c>
      <c r="F62" s="210">
        <v>24</v>
      </c>
      <c r="G62" s="94">
        <v>2099.06</v>
      </c>
      <c r="H62" s="2">
        <v>0</v>
      </c>
      <c r="I62" s="81">
        <f t="shared" si="6"/>
        <v>-4303.84</v>
      </c>
      <c r="J62" s="81">
        <f t="shared" si="7"/>
        <v>-3294.6</v>
      </c>
      <c r="K62" s="81">
        <v>-2099.06</v>
      </c>
    </row>
    <row r="63" spans="1:11" x14ac:dyDescent="0.25">
      <c r="A63" s="90" t="s">
        <v>416</v>
      </c>
      <c r="B63" s="55">
        <v>44</v>
      </c>
      <c r="C63" s="2">
        <v>4224.3500000000004</v>
      </c>
      <c r="D63" s="93">
        <v>28</v>
      </c>
      <c r="E63" s="94">
        <v>2543.1</v>
      </c>
      <c r="F63" s="210">
        <v>22</v>
      </c>
      <c r="G63" s="94">
        <v>1909.8600000000004</v>
      </c>
      <c r="H63" s="2">
        <v>0</v>
      </c>
      <c r="I63" s="81">
        <f t="shared" si="6"/>
        <v>-4224.3500000000004</v>
      </c>
      <c r="J63" s="81">
        <f t="shared" si="7"/>
        <v>-2543.1</v>
      </c>
      <c r="K63" s="81">
        <v>-1909.8600000000004</v>
      </c>
    </row>
    <row r="64" spans="1:11" x14ac:dyDescent="0.25">
      <c r="A64" s="90" t="s">
        <v>133</v>
      </c>
      <c r="B64" s="55">
        <v>42</v>
      </c>
      <c r="C64" s="2">
        <v>4110.6099999999997</v>
      </c>
      <c r="D64" s="93">
        <v>39</v>
      </c>
      <c r="E64" s="94">
        <v>4188.92</v>
      </c>
      <c r="F64" s="210">
        <v>25</v>
      </c>
      <c r="G64" s="94">
        <v>2513.2899999999995</v>
      </c>
      <c r="H64" s="2">
        <v>0</v>
      </c>
      <c r="I64" s="81">
        <f t="shared" si="6"/>
        <v>-4110.6099999999997</v>
      </c>
      <c r="J64" s="81">
        <f t="shared" si="7"/>
        <v>-4188.92</v>
      </c>
      <c r="K64" s="81">
        <v>-2513.2899999999995</v>
      </c>
    </row>
    <row r="65" spans="1:11" x14ac:dyDescent="0.25">
      <c r="A65" s="90" t="s">
        <v>25</v>
      </c>
      <c r="B65" s="55">
        <v>36</v>
      </c>
      <c r="C65" s="2">
        <v>3985.48</v>
      </c>
      <c r="D65" s="93">
        <v>24</v>
      </c>
      <c r="E65" s="94">
        <v>2748.94</v>
      </c>
      <c r="F65" s="210">
        <v>18</v>
      </c>
      <c r="G65" s="94">
        <v>1987.1</v>
      </c>
      <c r="H65" s="2">
        <v>0</v>
      </c>
      <c r="I65" s="81">
        <f t="shared" si="6"/>
        <v>-3985.48</v>
      </c>
      <c r="J65" s="81">
        <f t="shared" si="7"/>
        <v>-2748.94</v>
      </c>
      <c r="K65" s="81">
        <v>-1987.1</v>
      </c>
    </row>
    <row r="66" spans="1:11" x14ac:dyDescent="0.25">
      <c r="A66" s="90" t="s">
        <v>326</v>
      </c>
      <c r="B66" s="55">
        <v>40</v>
      </c>
      <c r="C66" s="2">
        <v>3983.42</v>
      </c>
      <c r="D66" s="93">
        <v>28</v>
      </c>
      <c r="E66" s="94">
        <v>2477.91</v>
      </c>
      <c r="F66" s="210">
        <v>22</v>
      </c>
      <c r="G66" s="94">
        <v>2070.96</v>
      </c>
      <c r="H66" s="2">
        <v>0</v>
      </c>
      <c r="I66" s="81">
        <f t="shared" si="6"/>
        <v>-3983.42</v>
      </c>
      <c r="J66" s="81">
        <f t="shared" si="7"/>
        <v>-2477.91</v>
      </c>
      <c r="K66" s="81">
        <v>-2070.96</v>
      </c>
    </row>
    <row r="67" spans="1:11" x14ac:dyDescent="0.25">
      <c r="A67" s="90" t="s">
        <v>40</v>
      </c>
      <c r="B67" s="55">
        <v>32</v>
      </c>
      <c r="C67" s="2">
        <v>3789.44</v>
      </c>
      <c r="D67" s="93">
        <v>30</v>
      </c>
      <c r="E67" s="94">
        <v>3597.8</v>
      </c>
      <c r="F67" s="210">
        <v>16</v>
      </c>
      <c r="G67" s="94">
        <v>1827.4600000000003</v>
      </c>
      <c r="H67" s="2">
        <v>0</v>
      </c>
      <c r="I67" s="81">
        <f t="shared" si="6"/>
        <v>-3789.44</v>
      </c>
      <c r="J67" s="81">
        <f t="shared" si="7"/>
        <v>-3597.8</v>
      </c>
      <c r="K67" s="81">
        <v>-1827.4600000000003</v>
      </c>
    </row>
    <row r="68" spans="1:11" x14ac:dyDescent="0.25">
      <c r="A68" s="90" t="s">
        <v>134</v>
      </c>
      <c r="B68" s="55">
        <v>40</v>
      </c>
      <c r="C68" s="2">
        <v>3551.94</v>
      </c>
      <c r="D68" s="93">
        <v>36</v>
      </c>
      <c r="E68" s="94">
        <v>2864.54</v>
      </c>
      <c r="F68" s="210">
        <v>20</v>
      </c>
      <c r="G68" s="94">
        <v>1489.28</v>
      </c>
      <c r="H68" s="2">
        <v>0</v>
      </c>
      <c r="I68" s="81">
        <f t="shared" si="6"/>
        <v>-3551.94</v>
      </c>
      <c r="J68" s="81">
        <f t="shared" si="7"/>
        <v>-2864.54</v>
      </c>
      <c r="K68" s="81">
        <v>-1489.28</v>
      </c>
    </row>
    <row r="69" spans="1:11" x14ac:dyDescent="0.25">
      <c r="A69" s="90" t="s">
        <v>314</v>
      </c>
      <c r="B69" s="55">
        <v>36</v>
      </c>
      <c r="C69" s="2">
        <v>3474.6</v>
      </c>
      <c r="D69" s="93">
        <v>32</v>
      </c>
      <c r="E69" s="94">
        <v>3280.58</v>
      </c>
      <c r="F69" s="210">
        <v>18</v>
      </c>
      <c r="G69" s="94">
        <v>1945.7</v>
      </c>
      <c r="H69" s="2">
        <v>0</v>
      </c>
      <c r="I69" s="81">
        <f t="shared" si="6"/>
        <v>-3474.6</v>
      </c>
      <c r="J69" s="81">
        <f t="shared" si="7"/>
        <v>-3280.58</v>
      </c>
      <c r="K69" s="81">
        <v>-1945.7</v>
      </c>
    </row>
    <row r="70" spans="1:11" x14ac:dyDescent="0.25">
      <c r="A70" s="90" t="s">
        <v>95</v>
      </c>
      <c r="B70" s="55">
        <v>32</v>
      </c>
      <c r="C70" s="2">
        <v>3204.06</v>
      </c>
      <c r="D70" s="93">
        <v>26</v>
      </c>
      <c r="E70" s="94">
        <v>2299.41</v>
      </c>
      <c r="F70" s="210">
        <v>18</v>
      </c>
      <c r="G70" s="94">
        <v>1613.1000000000001</v>
      </c>
      <c r="H70" s="2">
        <v>0</v>
      </c>
      <c r="I70" s="81">
        <f t="shared" si="6"/>
        <v>-3204.06</v>
      </c>
      <c r="J70" s="81">
        <f t="shared" si="7"/>
        <v>-2299.41</v>
      </c>
      <c r="K70" s="81">
        <v>-1613.1000000000001</v>
      </c>
    </row>
    <row r="71" spans="1:11" x14ac:dyDescent="0.25">
      <c r="A71" s="90" t="s">
        <v>138</v>
      </c>
      <c r="B71" s="55">
        <v>38</v>
      </c>
      <c r="C71" s="2">
        <v>3199.64</v>
      </c>
      <c r="D71" s="93">
        <v>32</v>
      </c>
      <c r="E71" s="94">
        <v>2663.2</v>
      </c>
      <c r="F71" s="210">
        <v>16</v>
      </c>
      <c r="G71" s="94">
        <v>1520</v>
      </c>
      <c r="H71" s="2">
        <v>0</v>
      </c>
      <c r="I71" s="81">
        <f t="shared" si="6"/>
        <v>-3199.64</v>
      </c>
      <c r="J71" s="81">
        <f t="shared" si="7"/>
        <v>-2663.2</v>
      </c>
      <c r="K71" s="81">
        <v>-1520</v>
      </c>
    </row>
    <row r="72" spans="1:11" x14ac:dyDescent="0.25">
      <c r="A72" s="90" t="s">
        <v>435</v>
      </c>
      <c r="B72" s="55">
        <v>30</v>
      </c>
      <c r="C72" s="2">
        <v>3107.56</v>
      </c>
      <c r="D72" s="93">
        <v>30</v>
      </c>
      <c r="E72" s="94">
        <v>3482.9</v>
      </c>
      <c r="F72" s="210">
        <v>24</v>
      </c>
      <c r="G72" s="94">
        <v>2652.9599999999996</v>
      </c>
      <c r="H72" s="2">
        <v>0</v>
      </c>
      <c r="I72" s="81">
        <f t="shared" si="6"/>
        <v>-3107.56</v>
      </c>
      <c r="J72" s="81">
        <f t="shared" si="7"/>
        <v>-3482.9</v>
      </c>
      <c r="K72" s="81">
        <v>-2652.9599999999996</v>
      </c>
    </row>
    <row r="73" spans="1:11" x14ac:dyDescent="0.25">
      <c r="A73" s="90" t="s">
        <v>381</v>
      </c>
      <c r="B73" s="55">
        <v>30</v>
      </c>
      <c r="C73" s="2">
        <v>3022.6</v>
      </c>
      <c r="D73" s="93">
        <v>24</v>
      </c>
      <c r="E73" s="94">
        <v>2412.14</v>
      </c>
      <c r="F73" s="210">
        <v>12</v>
      </c>
      <c r="G73" s="94">
        <v>1187.72</v>
      </c>
      <c r="H73" s="2">
        <v>0</v>
      </c>
      <c r="I73" s="81">
        <f t="shared" si="6"/>
        <v>-3022.6</v>
      </c>
      <c r="J73" s="81">
        <f t="shared" si="7"/>
        <v>-2412.14</v>
      </c>
      <c r="K73" s="81">
        <v>-1187.72</v>
      </c>
    </row>
    <row r="74" spans="1:11" x14ac:dyDescent="0.25">
      <c r="A74" s="90" t="s">
        <v>147</v>
      </c>
      <c r="B74" s="55">
        <v>32</v>
      </c>
      <c r="C74" s="2">
        <v>2814.58</v>
      </c>
      <c r="D74" s="93">
        <v>42</v>
      </c>
      <c r="E74" s="94">
        <v>4514.54</v>
      </c>
      <c r="F74" s="210">
        <v>34</v>
      </c>
      <c r="G74" s="94">
        <v>3520.2199999999989</v>
      </c>
      <c r="H74" s="2">
        <v>0</v>
      </c>
      <c r="I74" s="81">
        <f t="shared" si="6"/>
        <v>-2814.58</v>
      </c>
      <c r="J74" s="81">
        <f t="shared" si="7"/>
        <v>-4514.54</v>
      </c>
      <c r="K74" s="81">
        <v>-3520.2199999999989</v>
      </c>
    </row>
    <row r="75" spans="1:11" x14ac:dyDescent="0.25">
      <c r="A75" s="90" t="s">
        <v>333</v>
      </c>
      <c r="B75" s="55">
        <v>26</v>
      </c>
      <c r="C75" s="2">
        <v>2782.7</v>
      </c>
      <c r="D75" s="93">
        <v>28</v>
      </c>
      <c r="E75" s="94">
        <v>3187.28</v>
      </c>
      <c r="F75" s="210">
        <v>16</v>
      </c>
      <c r="G75" s="94">
        <v>1756.6800000000003</v>
      </c>
      <c r="H75" s="2">
        <v>0</v>
      </c>
      <c r="I75" s="81">
        <f t="shared" si="6"/>
        <v>-2782.7</v>
      </c>
      <c r="J75" s="81">
        <f t="shared" si="7"/>
        <v>-3187.28</v>
      </c>
      <c r="K75" s="81">
        <v>-1756.6800000000003</v>
      </c>
    </row>
    <row r="76" spans="1:11" x14ac:dyDescent="0.25">
      <c r="A76" s="90" t="s">
        <v>426</v>
      </c>
      <c r="B76" s="55">
        <v>26</v>
      </c>
      <c r="C76" s="2">
        <v>2687.55</v>
      </c>
      <c r="D76" s="93">
        <v>22</v>
      </c>
      <c r="E76" s="94">
        <v>2025.26</v>
      </c>
      <c r="F76" s="210">
        <v>12</v>
      </c>
      <c r="G76" s="94">
        <v>1080.46</v>
      </c>
      <c r="H76" s="2">
        <v>0</v>
      </c>
      <c r="I76" s="81">
        <f t="shared" si="6"/>
        <v>-2687.55</v>
      </c>
      <c r="J76" s="81">
        <f t="shared" si="7"/>
        <v>-2025.26</v>
      </c>
      <c r="K76" s="81">
        <v>-1080.46</v>
      </c>
    </row>
    <row r="77" spans="1:11" x14ac:dyDescent="0.25">
      <c r="A77" s="90" t="s">
        <v>131</v>
      </c>
      <c r="B77" s="55">
        <v>28</v>
      </c>
      <c r="C77" s="2">
        <v>2499.67</v>
      </c>
      <c r="D77" s="93">
        <v>24</v>
      </c>
      <c r="E77" s="94">
        <v>2096.92</v>
      </c>
      <c r="F77" s="210">
        <v>20</v>
      </c>
      <c r="G77" s="94">
        <v>1776.7599999999998</v>
      </c>
      <c r="H77" s="2">
        <v>0</v>
      </c>
      <c r="I77" s="81">
        <f t="shared" si="6"/>
        <v>-2499.67</v>
      </c>
      <c r="J77" s="81">
        <f t="shared" si="7"/>
        <v>-2096.92</v>
      </c>
      <c r="K77" s="81">
        <v>-1776.7599999999998</v>
      </c>
    </row>
    <row r="78" spans="1:11" x14ac:dyDescent="0.25">
      <c r="A78" s="90" t="s">
        <v>17</v>
      </c>
      <c r="B78" s="55">
        <v>34</v>
      </c>
      <c r="C78" s="2">
        <v>2475.42</v>
      </c>
      <c r="D78" s="93">
        <v>30</v>
      </c>
      <c r="E78" s="94">
        <v>2470.31</v>
      </c>
      <c r="F78" s="210">
        <v>14</v>
      </c>
      <c r="G78" s="94">
        <v>1319.1300000000003</v>
      </c>
      <c r="H78" s="2">
        <v>0</v>
      </c>
      <c r="I78" s="81">
        <f t="shared" si="6"/>
        <v>-2475.42</v>
      </c>
      <c r="J78" s="81">
        <f t="shared" si="7"/>
        <v>-2470.31</v>
      </c>
      <c r="K78" s="81">
        <v>-1319.1300000000003</v>
      </c>
    </row>
    <row r="79" spans="1:11" x14ac:dyDescent="0.25">
      <c r="A79" s="90" t="s">
        <v>400</v>
      </c>
      <c r="B79" s="55">
        <v>24</v>
      </c>
      <c r="C79" s="2">
        <v>2458.34</v>
      </c>
      <c r="D79" s="93">
        <v>22</v>
      </c>
      <c r="E79" s="94">
        <v>2469.92</v>
      </c>
      <c r="F79" s="210">
        <v>16</v>
      </c>
      <c r="G79" s="94">
        <v>1836.68</v>
      </c>
      <c r="H79" s="2">
        <v>0</v>
      </c>
      <c r="I79" s="81">
        <f t="shared" si="6"/>
        <v>-2458.34</v>
      </c>
      <c r="J79" s="81">
        <f t="shared" si="7"/>
        <v>-2469.92</v>
      </c>
      <c r="K79" s="81">
        <v>-1836.68</v>
      </c>
    </row>
    <row r="80" spans="1:11" x14ac:dyDescent="0.25">
      <c r="A80" s="90" t="s">
        <v>380</v>
      </c>
      <c r="B80" s="55">
        <v>24</v>
      </c>
      <c r="C80" s="2">
        <v>2390.2399999999998</v>
      </c>
      <c r="D80" s="93">
        <v>16</v>
      </c>
      <c r="E80" s="94">
        <v>1449.22</v>
      </c>
      <c r="F80" s="210">
        <v>14</v>
      </c>
      <c r="G80" s="94">
        <v>1406.9</v>
      </c>
      <c r="H80" s="2">
        <v>0</v>
      </c>
      <c r="I80" s="81">
        <f t="shared" si="6"/>
        <v>-2390.2399999999998</v>
      </c>
      <c r="J80" s="81">
        <f t="shared" si="7"/>
        <v>-1449.22</v>
      </c>
      <c r="K80" s="81">
        <v>-1406.9</v>
      </c>
    </row>
    <row r="81" spans="1:11" x14ac:dyDescent="0.25">
      <c r="A81" s="90" t="s">
        <v>422</v>
      </c>
      <c r="B81" s="55">
        <v>22</v>
      </c>
      <c r="C81" s="2">
        <v>2245.6999999999998</v>
      </c>
      <c r="D81" s="93">
        <v>18</v>
      </c>
      <c r="E81" s="94">
        <v>1876.94</v>
      </c>
      <c r="F81" s="210">
        <v>8</v>
      </c>
      <c r="G81" s="94">
        <v>856.28</v>
      </c>
      <c r="H81" s="2">
        <v>0</v>
      </c>
      <c r="I81" s="81">
        <f t="shared" si="6"/>
        <v>-2245.6999999999998</v>
      </c>
      <c r="J81" s="81">
        <f t="shared" si="7"/>
        <v>-1876.94</v>
      </c>
      <c r="K81" s="81">
        <v>-856.28</v>
      </c>
    </row>
    <row r="82" spans="1:11" x14ac:dyDescent="0.25">
      <c r="A82" s="90" t="s">
        <v>198</v>
      </c>
      <c r="B82" s="55">
        <v>22</v>
      </c>
      <c r="C82" s="2">
        <v>2241.2199999999998</v>
      </c>
      <c r="D82" s="93">
        <v>16</v>
      </c>
      <c r="E82" s="94">
        <v>1539.88</v>
      </c>
      <c r="F82" s="210">
        <v>14</v>
      </c>
      <c r="G82" s="94">
        <v>1324.22</v>
      </c>
      <c r="H82" s="2">
        <v>0</v>
      </c>
      <c r="I82" s="81">
        <f t="shared" si="6"/>
        <v>-2241.2199999999998</v>
      </c>
      <c r="J82" s="81">
        <f t="shared" si="7"/>
        <v>-1539.88</v>
      </c>
      <c r="K82" s="81">
        <v>-1324.22</v>
      </c>
    </row>
    <row r="83" spans="1:11" x14ac:dyDescent="0.25">
      <c r="A83" s="90">
        <v>241480</v>
      </c>
      <c r="B83" s="55">
        <v>20</v>
      </c>
      <c r="C83" s="2">
        <v>2186.16</v>
      </c>
      <c r="D83" s="93">
        <v>24</v>
      </c>
      <c r="E83" s="94">
        <v>2116.3000000000002</v>
      </c>
      <c r="F83" s="210">
        <v>0</v>
      </c>
      <c r="G83" s="94">
        <v>0</v>
      </c>
      <c r="H83" s="2">
        <v>0</v>
      </c>
      <c r="I83" s="81">
        <f t="shared" si="6"/>
        <v>-2186.16</v>
      </c>
      <c r="J83" s="81">
        <f t="shared" si="7"/>
        <v>-2116.3000000000002</v>
      </c>
      <c r="K83" s="81">
        <v>0</v>
      </c>
    </row>
    <row r="84" spans="1:11" x14ac:dyDescent="0.25">
      <c r="A84" s="90" t="s">
        <v>362</v>
      </c>
      <c r="B84" s="55">
        <v>22</v>
      </c>
      <c r="C84" s="2">
        <v>2149.7199999999998</v>
      </c>
      <c r="D84" s="93">
        <v>20</v>
      </c>
      <c r="E84" s="94">
        <v>2006.68</v>
      </c>
      <c r="F84" s="210">
        <v>12</v>
      </c>
      <c r="G84" s="94">
        <v>1227.72</v>
      </c>
      <c r="H84" s="2">
        <v>0</v>
      </c>
      <c r="I84" s="81">
        <f t="shared" si="6"/>
        <v>-2149.7199999999998</v>
      </c>
      <c r="J84" s="81">
        <f t="shared" si="7"/>
        <v>-2006.68</v>
      </c>
      <c r="K84" s="81">
        <v>-1227.72</v>
      </c>
    </row>
    <row r="85" spans="1:11" x14ac:dyDescent="0.25">
      <c r="A85" s="90" t="s">
        <v>225</v>
      </c>
      <c r="B85" s="55">
        <v>18</v>
      </c>
      <c r="C85" s="2">
        <v>2103.84</v>
      </c>
      <c r="D85" s="93">
        <v>8</v>
      </c>
      <c r="E85" s="94">
        <v>797.62</v>
      </c>
      <c r="F85" s="210">
        <v>20</v>
      </c>
      <c r="G85" s="94">
        <v>1834.8400000000006</v>
      </c>
      <c r="H85" s="2">
        <v>0</v>
      </c>
      <c r="I85" s="81">
        <f t="shared" si="6"/>
        <v>-2103.84</v>
      </c>
      <c r="J85" s="81">
        <f t="shared" si="7"/>
        <v>-797.62</v>
      </c>
      <c r="K85" s="81">
        <v>-1834.8400000000006</v>
      </c>
    </row>
    <row r="86" spans="1:11" x14ac:dyDescent="0.25">
      <c r="A86" s="90" t="s">
        <v>86</v>
      </c>
      <c r="B86" s="55">
        <v>22</v>
      </c>
      <c r="C86" s="2">
        <v>2100.81</v>
      </c>
      <c r="D86" s="93">
        <v>20</v>
      </c>
      <c r="E86" s="94">
        <v>2185.66</v>
      </c>
      <c r="F86" s="210">
        <v>16</v>
      </c>
      <c r="G86" s="94">
        <v>1280.7400000000005</v>
      </c>
      <c r="H86" s="2">
        <v>0</v>
      </c>
      <c r="I86" s="81">
        <f t="shared" si="6"/>
        <v>-2100.81</v>
      </c>
      <c r="J86" s="81">
        <f t="shared" si="7"/>
        <v>-2185.66</v>
      </c>
      <c r="K86" s="81">
        <v>-1280.7400000000005</v>
      </c>
    </row>
    <row r="87" spans="1:11" x14ac:dyDescent="0.25">
      <c r="A87" s="90" t="s">
        <v>31</v>
      </c>
      <c r="B87" s="55">
        <v>16</v>
      </c>
      <c r="C87" s="2">
        <v>2070.08</v>
      </c>
      <c r="D87" s="93">
        <v>24</v>
      </c>
      <c r="E87" s="94">
        <v>2926.36</v>
      </c>
      <c r="F87" s="210">
        <v>12</v>
      </c>
      <c r="G87" s="94">
        <v>1462.56</v>
      </c>
      <c r="H87" s="2">
        <v>0</v>
      </c>
      <c r="I87" s="81">
        <f t="shared" si="6"/>
        <v>-2070.08</v>
      </c>
      <c r="J87" s="81">
        <f t="shared" si="7"/>
        <v>-2926.36</v>
      </c>
      <c r="K87" s="81">
        <v>-1462.56</v>
      </c>
    </row>
    <row r="88" spans="1:11" x14ac:dyDescent="0.25">
      <c r="A88" s="90" t="s">
        <v>144</v>
      </c>
      <c r="B88" s="55">
        <v>20</v>
      </c>
      <c r="C88" s="2">
        <v>2004</v>
      </c>
      <c r="D88" s="93">
        <v>4</v>
      </c>
      <c r="E88" s="94">
        <v>368.76</v>
      </c>
      <c r="F88" s="210">
        <v>0</v>
      </c>
      <c r="G88" s="94">
        <v>0</v>
      </c>
      <c r="H88" s="2">
        <v>0</v>
      </c>
      <c r="I88" s="81">
        <f t="shared" si="6"/>
        <v>-2004</v>
      </c>
      <c r="J88" s="81">
        <f t="shared" si="7"/>
        <v>-368.76</v>
      </c>
      <c r="K88" s="81">
        <v>0</v>
      </c>
    </row>
    <row r="89" spans="1:11" x14ac:dyDescent="0.25">
      <c r="A89" s="90" t="s">
        <v>290</v>
      </c>
      <c r="B89" s="55">
        <v>18</v>
      </c>
      <c r="C89" s="2">
        <v>1979.72</v>
      </c>
      <c r="D89" s="93">
        <v>18</v>
      </c>
      <c r="E89" s="94">
        <v>1802.3</v>
      </c>
      <c r="F89" s="210">
        <v>12</v>
      </c>
      <c r="G89" s="94">
        <v>1347.1000000000001</v>
      </c>
      <c r="H89" s="2">
        <v>0</v>
      </c>
      <c r="I89" s="81">
        <f t="shared" si="6"/>
        <v>-1979.72</v>
      </c>
      <c r="J89" s="81">
        <f t="shared" si="7"/>
        <v>-1802.3</v>
      </c>
      <c r="K89" s="81">
        <v>-1347.1000000000001</v>
      </c>
    </row>
    <row r="90" spans="1:11" x14ac:dyDescent="0.25">
      <c r="A90" s="90" t="s">
        <v>300</v>
      </c>
      <c r="B90" s="55">
        <v>18</v>
      </c>
      <c r="C90" s="2">
        <v>1889.06</v>
      </c>
      <c r="D90" s="93">
        <v>16</v>
      </c>
      <c r="E90" s="94">
        <v>1923.44</v>
      </c>
      <c r="F90" s="210">
        <v>6</v>
      </c>
      <c r="G90" s="94">
        <v>584.64</v>
      </c>
      <c r="H90" s="2">
        <v>0</v>
      </c>
      <c r="I90" s="81">
        <f t="shared" si="6"/>
        <v>-1889.06</v>
      </c>
      <c r="J90" s="81">
        <f t="shared" si="7"/>
        <v>-1923.44</v>
      </c>
      <c r="K90" s="81">
        <v>-584.64</v>
      </c>
    </row>
    <row r="91" spans="1:11" x14ac:dyDescent="0.25">
      <c r="A91" s="90" t="s">
        <v>155</v>
      </c>
      <c r="B91" s="55">
        <v>20</v>
      </c>
      <c r="C91" s="2">
        <v>1880.52</v>
      </c>
      <c r="D91" s="93">
        <v>12</v>
      </c>
      <c r="E91" s="94">
        <v>1089.6600000000001</v>
      </c>
      <c r="F91" s="210">
        <v>16</v>
      </c>
      <c r="G91" s="94">
        <v>1590.1599999999999</v>
      </c>
      <c r="H91" s="2">
        <v>0</v>
      </c>
      <c r="I91" s="81">
        <f t="shared" si="6"/>
        <v>-1880.52</v>
      </c>
      <c r="J91" s="81">
        <f t="shared" si="7"/>
        <v>-1089.6600000000001</v>
      </c>
      <c r="K91" s="81">
        <v>-1590.1599999999999</v>
      </c>
    </row>
    <row r="92" spans="1:11" x14ac:dyDescent="0.25">
      <c r="A92" s="90" t="s">
        <v>395</v>
      </c>
      <c r="B92" s="55">
        <v>14</v>
      </c>
      <c r="C92" s="2">
        <v>1786.32</v>
      </c>
      <c r="D92" s="93">
        <v>14</v>
      </c>
      <c r="E92" s="94">
        <v>1786.32</v>
      </c>
      <c r="F92" s="210">
        <v>10</v>
      </c>
      <c r="G92" s="94">
        <v>1179.42</v>
      </c>
      <c r="H92" s="2">
        <v>0</v>
      </c>
      <c r="I92" s="81">
        <f t="shared" si="6"/>
        <v>-1786.32</v>
      </c>
      <c r="J92" s="81">
        <f t="shared" si="7"/>
        <v>-1786.32</v>
      </c>
      <c r="K92" s="81">
        <v>-1179.42</v>
      </c>
    </row>
    <row r="93" spans="1:11" x14ac:dyDescent="0.25">
      <c r="A93" s="90" t="s">
        <v>203</v>
      </c>
      <c r="B93" s="55">
        <v>14</v>
      </c>
      <c r="C93" s="2">
        <v>1746.32</v>
      </c>
      <c r="D93" s="93">
        <v>18</v>
      </c>
      <c r="E93" s="94">
        <v>1889.09</v>
      </c>
      <c r="F93" s="210">
        <v>10</v>
      </c>
      <c r="G93" s="94">
        <v>1131.44</v>
      </c>
      <c r="H93" s="2">
        <v>0</v>
      </c>
      <c r="I93" s="81">
        <f t="shared" si="6"/>
        <v>-1746.32</v>
      </c>
      <c r="J93" s="81">
        <f t="shared" si="7"/>
        <v>-1889.09</v>
      </c>
      <c r="K93" s="81">
        <v>-1131.44</v>
      </c>
    </row>
    <row r="94" spans="1:11" x14ac:dyDescent="0.25">
      <c r="A94" s="90" t="s">
        <v>371</v>
      </c>
      <c r="B94" s="55">
        <v>16</v>
      </c>
      <c r="C94" s="2">
        <v>1696.58</v>
      </c>
      <c r="D94" s="93">
        <v>18</v>
      </c>
      <c r="E94" s="94">
        <v>1661.58</v>
      </c>
      <c r="F94" s="210">
        <v>12</v>
      </c>
      <c r="G94" s="94">
        <v>1227.72</v>
      </c>
      <c r="H94" s="2">
        <v>0</v>
      </c>
      <c r="I94" s="81">
        <f t="shared" si="6"/>
        <v>-1696.58</v>
      </c>
      <c r="J94" s="81">
        <f t="shared" si="7"/>
        <v>-1661.58</v>
      </c>
      <c r="K94" s="81">
        <v>-1227.72</v>
      </c>
    </row>
    <row r="95" spans="1:11" x14ac:dyDescent="0.25">
      <c r="A95" s="90" t="s">
        <v>376</v>
      </c>
      <c r="B95" s="55">
        <v>14</v>
      </c>
      <c r="C95" s="2">
        <v>1672.3</v>
      </c>
      <c r="D95" s="93">
        <v>12</v>
      </c>
      <c r="E95" s="94">
        <v>1446.58</v>
      </c>
      <c r="F95" s="210">
        <v>10</v>
      </c>
      <c r="G95" s="94">
        <v>1202.82</v>
      </c>
      <c r="H95" s="2">
        <v>0</v>
      </c>
      <c r="I95" s="81">
        <f t="shared" si="6"/>
        <v>-1672.3</v>
      </c>
      <c r="J95" s="81">
        <f t="shared" si="7"/>
        <v>-1446.58</v>
      </c>
      <c r="K95" s="81">
        <v>-1202.82</v>
      </c>
    </row>
    <row r="96" spans="1:11" x14ac:dyDescent="0.25">
      <c r="A96" s="90" t="s">
        <v>354</v>
      </c>
      <c r="B96" s="55">
        <v>14</v>
      </c>
      <c r="C96" s="2">
        <v>1532.2</v>
      </c>
      <c r="D96" s="93">
        <v>14</v>
      </c>
      <c r="E96" s="94">
        <v>1492.2</v>
      </c>
      <c r="F96" s="210">
        <v>14</v>
      </c>
      <c r="G96" s="94">
        <v>1550.24</v>
      </c>
      <c r="H96" s="2">
        <v>0</v>
      </c>
      <c r="I96" s="81">
        <f t="shared" si="6"/>
        <v>-1532.2</v>
      </c>
      <c r="J96" s="81">
        <f t="shared" si="7"/>
        <v>-1492.2</v>
      </c>
      <c r="K96" s="81">
        <v>-1550.24</v>
      </c>
    </row>
    <row r="97" spans="1:11" x14ac:dyDescent="0.25">
      <c r="A97" s="90" t="s">
        <v>183</v>
      </c>
      <c r="B97" s="55">
        <v>12</v>
      </c>
      <c r="C97" s="2">
        <v>1486.58</v>
      </c>
      <c r="D97" s="93">
        <v>12</v>
      </c>
      <c r="E97" s="94">
        <v>1406.58</v>
      </c>
      <c r="F97" s="210">
        <v>8</v>
      </c>
      <c r="G97" s="94">
        <v>1017.72</v>
      </c>
      <c r="H97" s="2">
        <v>0</v>
      </c>
      <c r="I97" s="81">
        <f t="shared" ref="I97:I160" si="8">H97-C97</f>
        <v>-1486.58</v>
      </c>
      <c r="J97" s="81">
        <f t="shared" ref="J97:J160" si="9">H97-E97</f>
        <v>-1406.58</v>
      </c>
      <c r="K97" s="81">
        <v>-1017.72</v>
      </c>
    </row>
    <row r="98" spans="1:11" x14ac:dyDescent="0.25">
      <c r="A98" s="90" t="s">
        <v>118</v>
      </c>
      <c r="B98" s="55">
        <v>14</v>
      </c>
      <c r="C98" s="2">
        <v>1429.02</v>
      </c>
      <c r="D98" s="93">
        <v>6</v>
      </c>
      <c r="E98" s="94">
        <v>545.29</v>
      </c>
      <c r="F98" s="210">
        <v>0</v>
      </c>
      <c r="G98" s="94">
        <v>0</v>
      </c>
      <c r="H98" s="2">
        <v>0</v>
      </c>
      <c r="I98" s="81">
        <f t="shared" si="8"/>
        <v>-1429.02</v>
      </c>
      <c r="J98" s="81">
        <f t="shared" si="9"/>
        <v>-545.29</v>
      </c>
      <c r="K98" s="81">
        <v>0</v>
      </c>
    </row>
    <row r="99" spans="1:11" x14ac:dyDescent="0.25">
      <c r="A99" s="90" t="s">
        <v>48</v>
      </c>
      <c r="B99" s="55">
        <v>18</v>
      </c>
      <c r="C99" s="2">
        <v>1418.14</v>
      </c>
      <c r="D99" s="93">
        <v>14</v>
      </c>
      <c r="E99" s="94">
        <v>1137.3599999999999</v>
      </c>
      <c r="F99" s="210">
        <v>8</v>
      </c>
      <c r="G99" s="94">
        <v>662.88</v>
      </c>
      <c r="H99" s="2">
        <v>0</v>
      </c>
      <c r="I99" s="81">
        <f t="shared" si="8"/>
        <v>-1418.14</v>
      </c>
      <c r="J99" s="81">
        <f t="shared" si="9"/>
        <v>-1137.3599999999999</v>
      </c>
      <c r="K99" s="81">
        <v>-662.88</v>
      </c>
    </row>
    <row r="100" spans="1:11" x14ac:dyDescent="0.25">
      <c r="A100" s="90" t="s">
        <v>350</v>
      </c>
      <c r="B100" s="55">
        <v>14</v>
      </c>
      <c r="C100" s="2">
        <v>1413.69</v>
      </c>
      <c r="D100" s="93">
        <v>14</v>
      </c>
      <c r="E100" s="94">
        <v>1520.33</v>
      </c>
      <c r="F100" s="210">
        <v>8</v>
      </c>
      <c r="G100" s="94">
        <v>864.38000000000011</v>
      </c>
      <c r="H100" s="2">
        <v>0</v>
      </c>
      <c r="I100" s="81">
        <f t="shared" si="8"/>
        <v>-1413.69</v>
      </c>
      <c r="J100" s="81">
        <f t="shared" si="9"/>
        <v>-1520.33</v>
      </c>
      <c r="K100" s="81">
        <v>-864.38000000000011</v>
      </c>
    </row>
    <row r="101" spans="1:11" x14ac:dyDescent="0.25">
      <c r="A101" s="90" t="s">
        <v>113</v>
      </c>
      <c r="B101" s="55">
        <v>10</v>
      </c>
      <c r="C101" s="2">
        <v>1298.8</v>
      </c>
      <c r="D101" s="93">
        <v>8</v>
      </c>
      <c r="E101" s="94">
        <v>1015.04</v>
      </c>
      <c r="F101" s="210">
        <v>4</v>
      </c>
      <c r="G101" s="94">
        <v>527.52</v>
      </c>
      <c r="H101" s="2">
        <v>0</v>
      </c>
      <c r="I101" s="81">
        <f t="shared" si="8"/>
        <v>-1298.8</v>
      </c>
      <c r="J101" s="81">
        <f t="shared" si="9"/>
        <v>-1015.04</v>
      </c>
      <c r="K101" s="81">
        <v>-527.52</v>
      </c>
    </row>
    <row r="102" spans="1:11" x14ac:dyDescent="0.25">
      <c r="A102" s="90" t="s">
        <v>36</v>
      </c>
      <c r="B102" s="55">
        <v>12</v>
      </c>
      <c r="C102" s="2">
        <v>1248.44</v>
      </c>
      <c r="D102" s="93">
        <v>20</v>
      </c>
      <c r="E102" s="94">
        <v>1948.86</v>
      </c>
      <c r="F102" s="210">
        <v>12</v>
      </c>
      <c r="G102" s="94">
        <v>1158.6200000000001</v>
      </c>
      <c r="H102" s="2">
        <v>0</v>
      </c>
      <c r="I102" s="81">
        <f t="shared" si="8"/>
        <v>-1248.44</v>
      </c>
      <c r="J102" s="81">
        <f t="shared" si="9"/>
        <v>-1948.86</v>
      </c>
      <c r="K102" s="81">
        <v>-1158.6200000000001</v>
      </c>
    </row>
    <row r="103" spans="1:11" x14ac:dyDescent="0.25">
      <c r="A103" s="90" t="s">
        <v>70</v>
      </c>
      <c r="B103" s="55">
        <v>16</v>
      </c>
      <c r="C103" s="2">
        <v>1245.76</v>
      </c>
      <c r="D103" s="93">
        <v>12</v>
      </c>
      <c r="E103" s="94">
        <v>972.98</v>
      </c>
      <c r="F103" s="210">
        <v>4</v>
      </c>
      <c r="G103" s="94">
        <v>291.44</v>
      </c>
      <c r="H103" s="2">
        <v>0</v>
      </c>
      <c r="I103" s="81">
        <f t="shared" si="8"/>
        <v>-1245.76</v>
      </c>
      <c r="J103" s="81">
        <f t="shared" si="9"/>
        <v>-972.98</v>
      </c>
      <c r="K103" s="81">
        <v>-291.44</v>
      </c>
    </row>
    <row r="104" spans="1:11" x14ac:dyDescent="0.25">
      <c r="A104" s="90" t="s">
        <v>405</v>
      </c>
      <c r="B104" s="55">
        <v>12</v>
      </c>
      <c r="C104" s="2">
        <v>1231.8399999999999</v>
      </c>
      <c r="D104" s="93">
        <v>16</v>
      </c>
      <c r="E104" s="94">
        <v>1623.31</v>
      </c>
      <c r="F104" s="210">
        <v>24</v>
      </c>
      <c r="G104" s="94">
        <v>2254.94</v>
      </c>
      <c r="H104" s="2">
        <v>0</v>
      </c>
      <c r="I104" s="81">
        <f t="shared" si="8"/>
        <v>-1231.8399999999999</v>
      </c>
      <c r="J104" s="81">
        <f t="shared" si="9"/>
        <v>-1623.31</v>
      </c>
      <c r="K104" s="81">
        <v>-2254.94</v>
      </c>
    </row>
    <row r="105" spans="1:11" x14ac:dyDescent="0.25">
      <c r="A105" s="90" t="s">
        <v>240</v>
      </c>
      <c r="B105" s="55">
        <v>14</v>
      </c>
      <c r="C105" s="2">
        <v>1230.6600000000001</v>
      </c>
      <c r="D105" s="93">
        <v>14</v>
      </c>
      <c r="E105" s="94">
        <v>1230.6600000000001</v>
      </c>
      <c r="F105" s="210">
        <v>6</v>
      </c>
      <c r="G105" s="94">
        <v>533.14</v>
      </c>
      <c r="H105" s="2">
        <v>0</v>
      </c>
      <c r="I105" s="81">
        <f t="shared" si="8"/>
        <v>-1230.6600000000001</v>
      </c>
      <c r="J105" s="81">
        <f t="shared" si="9"/>
        <v>-1230.6600000000001</v>
      </c>
      <c r="K105" s="81">
        <v>-533.14</v>
      </c>
    </row>
    <row r="106" spans="1:11" x14ac:dyDescent="0.25">
      <c r="A106" s="90" t="s">
        <v>197</v>
      </c>
      <c r="B106" s="55">
        <v>10</v>
      </c>
      <c r="C106" s="2">
        <v>1205.5</v>
      </c>
      <c r="D106" s="93">
        <v>12</v>
      </c>
      <c r="E106" s="94">
        <v>1152.46</v>
      </c>
      <c r="F106" s="210">
        <v>8</v>
      </c>
      <c r="G106" s="94">
        <v>702.26</v>
      </c>
      <c r="H106" s="2">
        <v>0</v>
      </c>
      <c r="I106" s="81">
        <f t="shared" si="8"/>
        <v>-1205.5</v>
      </c>
      <c r="J106" s="81">
        <f t="shared" si="9"/>
        <v>-1152.46</v>
      </c>
      <c r="K106" s="81">
        <v>-702.26</v>
      </c>
    </row>
    <row r="107" spans="1:11" x14ac:dyDescent="0.25">
      <c r="A107" s="90" t="s">
        <v>45</v>
      </c>
      <c r="B107" s="55">
        <v>10</v>
      </c>
      <c r="C107" s="2">
        <v>1200.76</v>
      </c>
      <c r="D107" s="93">
        <v>12</v>
      </c>
      <c r="E107" s="94">
        <v>1325.14</v>
      </c>
      <c r="F107" s="210">
        <v>7</v>
      </c>
      <c r="G107" s="94">
        <v>730.98</v>
      </c>
      <c r="H107" s="2">
        <v>0</v>
      </c>
      <c r="I107" s="81">
        <f t="shared" si="8"/>
        <v>-1200.76</v>
      </c>
      <c r="J107" s="81">
        <f t="shared" si="9"/>
        <v>-1325.14</v>
      </c>
      <c r="K107" s="81">
        <v>-730.98</v>
      </c>
    </row>
    <row r="108" spans="1:11" x14ac:dyDescent="0.25">
      <c r="A108" s="90" t="s">
        <v>248</v>
      </c>
      <c r="B108" s="55">
        <v>10</v>
      </c>
      <c r="C108" s="2">
        <v>1130.82</v>
      </c>
      <c r="D108" s="93">
        <v>10</v>
      </c>
      <c r="E108" s="94">
        <v>1200.76</v>
      </c>
      <c r="F108" s="210">
        <v>4</v>
      </c>
      <c r="G108" s="94">
        <v>487.52</v>
      </c>
      <c r="H108" s="2">
        <v>0</v>
      </c>
      <c r="I108" s="81">
        <f t="shared" si="8"/>
        <v>-1130.82</v>
      </c>
      <c r="J108" s="81">
        <f t="shared" si="9"/>
        <v>-1200.76</v>
      </c>
      <c r="K108" s="81">
        <v>-487.52</v>
      </c>
    </row>
    <row r="109" spans="1:11" x14ac:dyDescent="0.25">
      <c r="A109" s="90" t="s">
        <v>357</v>
      </c>
      <c r="B109" s="55">
        <v>12</v>
      </c>
      <c r="C109" s="2">
        <v>1123.73</v>
      </c>
      <c r="D109" s="93">
        <v>2</v>
      </c>
      <c r="E109" s="94">
        <v>143.07</v>
      </c>
      <c r="F109" s="210">
        <v>0</v>
      </c>
      <c r="G109" s="94">
        <v>0</v>
      </c>
      <c r="H109" s="2">
        <v>0</v>
      </c>
      <c r="I109" s="81">
        <f t="shared" si="8"/>
        <v>-1123.73</v>
      </c>
      <c r="J109" s="81">
        <f t="shared" si="9"/>
        <v>-143.07</v>
      </c>
      <c r="K109" s="81">
        <v>0</v>
      </c>
    </row>
    <row r="110" spans="1:11" x14ac:dyDescent="0.25">
      <c r="A110" s="90" t="s">
        <v>176</v>
      </c>
      <c r="B110" s="55">
        <v>11</v>
      </c>
      <c r="C110" s="2">
        <v>1070.52</v>
      </c>
      <c r="D110" s="93">
        <v>7</v>
      </c>
      <c r="E110" s="94">
        <v>723.69</v>
      </c>
      <c r="F110" s="210">
        <v>4</v>
      </c>
      <c r="G110" s="94">
        <v>527.52</v>
      </c>
      <c r="H110" s="2">
        <v>0</v>
      </c>
      <c r="I110" s="81">
        <f t="shared" si="8"/>
        <v>-1070.52</v>
      </c>
      <c r="J110" s="81">
        <f t="shared" si="9"/>
        <v>-723.69</v>
      </c>
      <c r="K110" s="81">
        <v>-527.52</v>
      </c>
    </row>
    <row r="111" spans="1:11" x14ac:dyDescent="0.25">
      <c r="A111" s="90" t="s">
        <v>211</v>
      </c>
      <c r="B111" s="55">
        <v>12</v>
      </c>
      <c r="C111" s="2">
        <v>1028.96</v>
      </c>
      <c r="D111" s="93">
        <v>12</v>
      </c>
      <c r="E111" s="94">
        <v>1010.3</v>
      </c>
      <c r="F111" s="210">
        <v>10</v>
      </c>
      <c r="G111" s="94">
        <v>824.58</v>
      </c>
      <c r="H111" s="2">
        <v>0</v>
      </c>
      <c r="I111" s="81">
        <f t="shared" si="8"/>
        <v>-1028.96</v>
      </c>
      <c r="J111" s="81">
        <f t="shared" si="9"/>
        <v>-1010.3</v>
      </c>
      <c r="K111" s="81">
        <v>-824.58</v>
      </c>
    </row>
    <row r="112" spans="1:11" x14ac:dyDescent="0.25">
      <c r="A112" s="90" t="s">
        <v>66</v>
      </c>
      <c r="B112" s="55">
        <v>8</v>
      </c>
      <c r="C112" s="2">
        <v>1015.04</v>
      </c>
      <c r="D112" s="93">
        <v>4</v>
      </c>
      <c r="E112" s="94">
        <v>527.52</v>
      </c>
      <c r="F112" s="210">
        <v>8</v>
      </c>
      <c r="G112" s="94">
        <v>957</v>
      </c>
      <c r="H112" s="2">
        <v>0</v>
      </c>
      <c r="I112" s="81">
        <f t="shared" si="8"/>
        <v>-1015.04</v>
      </c>
      <c r="J112" s="81">
        <f t="shared" si="9"/>
        <v>-527.52</v>
      </c>
      <c r="K112" s="81">
        <v>-957</v>
      </c>
    </row>
    <row r="113" spans="1:11" x14ac:dyDescent="0.25">
      <c r="A113" s="90" t="s">
        <v>152</v>
      </c>
      <c r="B113" s="55">
        <v>8</v>
      </c>
      <c r="C113" s="2">
        <v>1015.04</v>
      </c>
      <c r="D113" s="93">
        <v>8</v>
      </c>
      <c r="E113" s="94">
        <v>1015.04</v>
      </c>
      <c r="F113" s="210">
        <v>4</v>
      </c>
      <c r="G113" s="94">
        <v>527.52</v>
      </c>
      <c r="H113" s="2">
        <v>0</v>
      </c>
      <c r="I113" s="81">
        <f t="shared" si="8"/>
        <v>-1015.04</v>
      </c>
      <c r="J113" s="81">
        <f t="shared" si="9"/>
        <v>-1015.04</v>
      </c>
      <c r="K113" s="81">
        <v>-527.52</v>
      </c>
    </row>
    <row r="114" spans="1:11" x14ac:dyDescent="0.25">
      <c r="A114" s="90" t="s">
        <v>245</v>
      </c>
      <c r="B114" s="55">
        <v>8</v>
      </c>
      <c r="C114" s="2">
        <v>1015.04</v>
      </c>
      <c r="D114" s="93">
        <v>4</v>
      </c>
      <c r="E114" s="94">
        <v>527.52</v>
      </c>
      <c r="F114" s="210">
        <v>4</v>
      </c>
      <c r="G114" s="94">
        <v>328.76</v>
      </c>
      <c r="H114" s="2">
        <v>0</v>
      </c>
      <c r="I114" s="81">
        <f t="shared" si="8"/>
        <v>-1015.04</v>
      </c>
      <c r="J114" s="81">
        <f t="shared" si="9"/>
        <v>-527.52</v>
      </c>
      <c r="K114" s="81">
        <v>-328.76</v>
      </c>
    </row>
    <row r="115" spans="1:11" x14ac:dyDescent="0.25">
      <c r="A115" s="90" t="s">
        <v>348</v>
      </c>
      <c r="B115" s="55">
        <v>8</v>
      </c>
      <c r="C115" s="2">
        <v>1015.04</v>
      </c>
      <c r="D115" s="93">
        <v>6</v>
      </c>
      <c r="E115" s="94">
        <v>771.28</v>
      </c>
      <c r="F115" s="210">
        <v>4</v>
      </c>
      <c r="G115" s="94">
        <v>527.52</v>
      </c>
      <c r="H115" s="2">
        <v>0</v>
      </c>
      <c r="I115" s="81">
        <f t="shared" si="8"/>
        <v>-1015.04</v>
      </c>
      <c r="J115" s="81">
        <f t="shared" si="9"/>
        <v>-771.28</v>
      </c>
      <c r="K115" s="81">
        <v>-527.52</v>
      </c>
    </row>
    <row r="116" spans="1:11" x14ac:dyDescent="0.25">
      <c r="A116" s="90" t="s">
        <v>373</v>
      </c>
      <c r="B116" s="55">
        <v>8</v>
      </c>
      <c r="C116" s="2">
        <v>1015.04</v>
      </c>
      <c r="D116" s="93">
        <v>6</v>
      </c>
      <c r="E116" s="94">
        <v>731.28</v>
      </c>
      <c r="F116" s="210">
        <v>2</v>
      </c>
      <c r="G116" s="94">
        <v>283.76</v>
      </c>
      <c r="H116" s="2">
        <v>0</v>
      </c>
      <c r="I116" s="81">
        <f t="shared" si="8"/>
        <v>-1015.04</v>
      </c>
      <c r="J116" s="81">
        <f t="shared" si="9"/>
        <v>-731.28</v>
      </c>
      <c r="K116" s="81">
        <v>-283.76</v>
      </c>
    </row>
    <row r="117" spans="1:11" x14ac:dyDescent="0.25">
      <c r="A117" s="90" t="s">
        <v>234</v>
      </c>
      <c r="B117" s="55">
        <v>8</v>
      </c>
      <c r="C117" s="2">
        <v>977.72</v>
      </c>
      <c r="D117" s="93">
        <v>6</v>
      </c>
      <c r="E117" s="94">
        <v>771.28</v>
      </c>
      <c r="F117" s="210">
        <v>4</v>
      </c>
      <c r="G117" s="94">
        <v>487.52</v>
      </c>
      <c r="H117" s="2">
        <v>0</v>
      </c>
      <c r="I117" s="81">
        <f t="shared" si="8"/>
        <v>-977.72</v>
      </c>
      <c r="J117" s="81">
        <f t="shared" si="9"/>
        <v>-771.28</v>
      </c>
      <c r="K117" s="81">
        <v>-487.52</v>
      </c>
    </row>
    <row r="118" spans="1:11" x14ac:dyDescent="0.25">
      <c r="A118" s="90" t="s">
        <v>153</v>
      </c>
      <c r="B118" s="55">
        <v>12</v>
      </c>
      <c r="C118" s="2">
        <v>970.3</v>
      </c>
      <c r="D118" s="93">
        <v>6</v>
      </c>
      <c r="E118" s="94">
        <v>533.14</v>
      </c>
      <c r="F118" s="210">
        <v>2</v>
      </c>
      <c r="G118" s="94">
        <v>145.72</v>
      </c>
      <c r="H118" s="2">
        <v>0</v>
      </c>
      <c r="I118" s="81">
        <f t="shared" si="8"/>
        <v>-970.3</v>
      </c>
      <c r="J118" s="81">
        <f t="shared" si="9"/>
        <v>-533.14</v>
      </c>
      <c r="K118" s="81">
        <v>-145.72</v>
      </c>
    </row>
    <row r="119" spans="1:11" x14ac:dyDescent="0.25">
      <c r="A119" s="90" t="s">
        <v>352</v>
      </c>
      <c r="B119" s="55">
        <v>8</v>
      </c>
      <c r="C119" s="2">
        <v>957</v>
      </c>
      <c r="D119" s="93">
        <v>12</v>
      </c>
      <c r="E119" s="94">
        <v>1306.48</v>
      </c>
      <c r="F119" s="210">
        <v>4</v>
      </c>
      <c r="G119" s="94">
        <v>487.52000000000004</v>
      </c>
      <c r="H119" s="2">
        <v>0</v>
      </c>
      <c r="I119" s="81">
        <f t="shared" si="8"/>
        <v>-957</v>
      </c>
      <c r="J119" s="81">
        <f t="shared" si="9"/>
        <v>-1306.48</v>
      </c>
      <c r="K119" s="81">
        <v>-487.52000000000004</v>
      </c>
    </row>
    <row r="120" spans="1:11" x14ac:dyDescent="0.25">
      <c r="A120" s="90" t="s">
        <v>166</v>
      </c>
      <c r="B120" s="55">
        <v>12</v>
      </c>
      <c r="C120" s="2">
        <v>954.32</v>
      </c>
      <c r="D120" s="93">
        <v>8</v>
      </c>
      <c r="E120" s="94">
        <v>702.26</v>
      </c>
      <c r="F120" s="210">
        <v>4</v>
      </c>
      <c r="G120" s="94">
        <v>291.44</v>
      </c>
      <c r="H120" s="2">
        <v>0</v>
      </c>
      <c r="I120" s="81">
        <f t="shared" si="8"/>
        <v>-954.32</v>
      </c>
      <c r="J120" s="81">
        <f t="shared" si="9"/>
        <v>-702.26</v>
      </c>
      <c r="K120" s="81">
        <v>-291.44</v>
      </c>
    </row>
    <row r="121" spans="1:11" x14ac:dyDescent="0.25">
      <c r="A121" s="90" t="s">
        <v>103</v>
      </c>
      <c r="B121" s="55">
        <v>10</v>
      </c>
      <c r="C121" s="2">
        <v>941.28</v>
      </c>
      <c r="D121" s="93">
        <v>8</v>
      </c>
      <c r="E121" s="94">
        <v>816.9</v>
      </c>
      <c r="F121" s="210">
        <v>4</v>
      </c>
      <c r="G121" s="94">
        <v>448.14</v>
      </c>
      <c r="H121" s="2">
        <v>0</v>
      </c>
      <c r="I121" s="81">
        <f t="shared" si="8"/>
        <v>-941.28</v>
      </c>
      <c r="J121" s="81">
        <f t="shared" si="9"/>
        <v>-816.9</v>
      </c>
      <c r="K121" s="81">
        <v>-448.14</v>
      </c>
    </row>
    <row r="122" spans="1:11" x14ac:dyDescent="0.25">
      <c r="A122" s="90">
        <v>355660</v>
      </c>
      <c r="B122" s="55">
        <v>8</v>
      </c>
      <c r="C122" s="2">
        <v>896.28</v>
      </c>
      <c r="D122" s="93">
        <v>16</v>
      </c>
      <c r="E122" s="94">
        <v>1752.56</v>
      </c>
      <c r="F122" s="210">
        <v>0</v>
      </c>
      <c r="G122" s="94">
        <v>0</v>
      </c>
      <c r="H122" s="2">
        <v>0</v>
      </c>
      <c r="I122" s="81">
        <f t="shared" si="8"/>
        <v>-896.28</v>
      </c>
      <c r="J122" s="81">
        <f t="shared" si="9"/>
        <v>-1752.56</v>
      </c>
      <c r="K122" s="81">
        <v>0</v>
      </c>
    </row>
    <row r="123" spans="1:11" x14ac:dyDescent="0.25">
      <c r="A123" s="90" t="s">
        <v>335</v>
      </c>
      <c r="B123" s="55">
        <v>9</v>
      </c>
      <c r="C123" s="2">
        <v>874.02</v>
      </c>
      <c r="D123" s="93">
        <v>10</v>
      </c>
      <c r="E123" s="94">
        <v>1140.04</v>
      </c>
      <c r="F123" s="210">
        <v>10</v>
      </c>
      <c r="G123" s="94">
        <v>1100.04</v>
      </c>
      <c r="H123" s="2">
        <v>0</v>
      </c>
      <c r="I123" s="81">
        <f t="shared" si="8"/>
        <v>-874.02</v>
      </c>
      <c r="J123" s="81">
        <f t="shared" si="9"/>
        <v>-1140.04</v>
      </c>
      <c r="K123" s="81">
        <v>-1100.04</v>
      </c>
    </row>
    <row r="124" spans="1:11" x14ac:dyDescent="0.25">
      <c r="A124" s="90" t="s">
        <v>386</v>
      </c>
      <c r="B124" s="55">
        <v>10</v>
      </c>
      <c r="C124" s="2">
        <v>847.98</v>
      </c>
      <c r="D124" s="93">
        <v>4</v>
      </c>
      <c r="E124" s="94">
        <v>291.44</v>
      </c>
      <c r="F124" s="210">
        <v>6</v>
      </c>
      <c r="G124" s="94">
        <v>517.16</v>
      </c>
      <c r="H124" s="2">
        <v>0</v>
      </c>
      <c r="I124" s="81">
        <f t="shared" si="8"/>
        <v>-847.98</v>
      </c>
      <c r="J124" s="81">
        <f t="shared" si="9"/>
        <v>-291.44</v>
      </c>
      <c r="K124" s="81">
        <v>-517.16</v>
      </c>
    </row>
    <row r="125" spans="1:11" x14ac:dyDescent="0.25">
      <c r="A125" s="90" t="s">
        <v>278</v>
      </c>
      <c r="B125" s="55">
        <v>10</v>
      </c>
      <c r="C125" s="2">
        <v>844.02</v>
      </c>
      <c r="D125" s="93">
        <v>8</v>
      </c>
      <c r="E125" s="94">
        <v>957</v>
      </c>
      <c r="F125" s="210">
        <v>4</v>
      </c>
      <c r="G125" s="94">
        <v>527.52</v>
      </c>
      <c r="H125" s="2">
        <v>0</v>
      </c>
      <c r="I125" s="81">
        <f t="shared" si="8"/>
        <v>-844.02</v>
      </c>
      <c r="J125" s="81">
        <f t="shared" si="9"/>
        <v>-957</v>
      </c>
      <c r="K125" s="81">
        <v>-527.52</v>
      </c>
    </row>
    <row r="126" spans="1:11" x14ac:dyDescent="0.25">
      <c r="A126" s="90" t="s">
        <v>443</v>
      </c>
      <c r="B126" s="55">
        <v>12</v>
      </c>
      <c r="C126" s="2">
        <v>775.68</v>
      </c>
      <c r="D126" s="93">
        <v>14</v>
      </c>
      <c r="E126" s="94">
        <v>1036.26</v>
      </c>
      <c r="F126" s="210">
        <v>10</v>
      </c>
      <c r="G126" s="94">
        <v>962.83999999999992</v>
      </c>
      <c r="H126" s="2">
        <v>0</v>
      </c>
      <c r="I126" s="81">
        <f t="shared" si="8"/>
        <v>-775.68</v>
      </c>
      <c r="J126" s="81">
        <f t="shared" si="9"/>
        <v>-1036.26</v>
      </c>
      <c r="K126" s="81">
        <v>-962.83999999999992</v>
      </c>
    </row>
    <row r="127" spans="1:11" x14ac:dyDescent="0.25">
      <c r="A127" s="90" t="s">
        <v>54</v>
      </c>
      <c r="B127" s="55">
        <v>6</v>
      </c>
      <c r="C127" s="2">
        <v>771.28</v>
      </c>
      <c r="D127" s="93">
        <v>8</v>
      </c>
      <c r="E127" s="94">
        <v>818.96</v>
      </c>
      <c r="F127" s="210">
        <v>4</v>
      </c>
      <c r="G127" s="94">
        <v>527.52</v>
      </c>
      <c r="H127" s="2">
        <v>0</v>
      </c>
      <c r="I127" s="81">
        <f t="shared" si="8"/>
        <v>-771.28</v>
      </c>
      <c r="J127" s="81">
        <f t="shared" si="9"/>
        <v>-818.96</v>
      </c>
      <c r="K127" s="81">
        <v>-527.52</v>
      </c>
    </row>
    <row r="128" spans="1:11" x14ac:dyDescent="0.25">
      <c r="A128" s="90" t="s">
        <v>114</v>
      </c>
      <c r="B128" s="55">
        <v>6</v>
      </c>
      <c r="C128" s="2">
        <v>771.28</v>
      </c>
      <c r="D128" s="93">
        <v>4</v>
      </c>
      <c r="E128" s="94">
        <v>487.52</v>
      </c>
      <c r="F128" s="210">
        <v>4</v>
      </c>
      <c r="G128" s="94">
        <v>527.52</v>
      </c>
      <c r="H128" s="2">
        <v>0</v>
      </c>
      <c r="I128" s="81">
        <f t="shared" si="8"/>
        <v>-771.28</v>
      </c>
      <c r="J128" s="81">
        <f t="shared" si="9"/>
        <v>-487.52</v>
      </c>
      <c r="K128" s="81">
        <v>-527.52</v>
      </c>
    </row>
    <row r="129" spans="1:11" x14ac:dyDescent="0.25">
      <c r="A129" s="90" t="s">
        <v>192</v>
      </c>
      <c r="B129" s="55">
        <v>6</v>
      </c>
      <c r="C129" s="2">
        <v>771.28</v>
      </c>
      <c r="D129" s="93">
        <v>4</v>
      </c>
      <c r="E129" s="94">
        <v>527.52</v>
      </c>
      <c r="F129" s="210">
        <v>2</v>
      </c>
      <c r="G129" s="94">
        <v>243.76000000000002</v>
      </c>
      <c r="H129" s="2">
        <v>0</v>
      </c>
      <c r="I129" s="81">
        <f t="shared" si="8"/>
        <v>-771.28</v>
      </c>
      <c r="J129" s="81">
        <f t="shared" si="9"/>
        <v>-527.52</v>
      </c>
      <c r="K129" s="81">
        <v>-243.76000000000002</v>
      </c>
    </row>
    <row r="130" spans="1:11" x14ac:dyDescent="0.25">
      <c r="A130" s="90" t="s">
        <v>209</v>
      </c>
      <c r="B130" s="55">
        <v>6</v>
      </c>
      <c r="C130" s="2">
        <v>771.28</v>
      </c>
      <c r="D130" s="93">
        <v>4</v>
      </c>
      <c r="E130" s="94">
        <v>487.52</v>
      </c>
      <c r="F130" s="210">
        <v>4</v>
      </c>
      <c r="G130" s="94">
        <v>527.52</v>
      </c>
      <c r="H130" s="2">
        <v>0</v>
      </c>
      <c r="I130" s="81">
        <f t="shared" si="8"/>
        <v>-771.28</v>
      </c>
      <c r="J130" s="81">
        <f t="shared" si="9"/>
        <v>-487.52</v>
      </c>
      <c r="K130" s="81">
        <v>-527.52</v>
      </c>
    </row>
    <row r="131" spans="1:11" x14ac:dyDescent="0.25">
      <c r="A131" s="90" t="s">
        <v>239</v>
      </c>
      <c r="B131" s="55">
        <v>6</v>
      </c>
      <c r="C131" s="2">
        <v>771.28</v>
      </c>
      <c r="D131" s="93">
        <v>4</v>
      </c>
      <c r="E131" s="94">
        <v>527.52</v>
      </c>
      <c r="F131" s="210">
        <v>4</v>
      </c>
      <c r="G131" s="94">
        <v>527.52</v>
      </c>
      <c r="H131" s="2">
        <v>0</v>
      </c>
      <c r="I131" s="81">
        <f t="shared" si="8"/>
        <v>-771.28</v>
      </c>
      <c r="J131" s="81">
        <f t="shared" si="9"/>
        <v>-527.52</v>
      </c>
      <c r="K131" s="81">
        <v>-527.52</v>
      </c>
    </row>
    <row r="132" spans="1:11" x14ac:dyDescent="0.25">
      <c r="A132" s="90" t="s">
        <v>259</v>
      </c>
      <c r="B132" s="55">
        <v>6</v>
      </c>
      <c r="C132" s="2">
        <v>771.28</v>
      </c>
      <c r="D132" s="93">
        <v>0</v>
      </c>
      <c r="E132" s="94">
        <v>0</v>
      </c>
      <c r="F132" s="210">
        <v>0</v>
      </c>
      <c r="G132" s="94">
        <v>0</v>
      </c>
      <c r="H132" s="2">
        <v>0</v>
      </c>
      <c r="I132" s="81">
        <f t="shared" si="8"/>
        <v>-771.28</v>
      </c>
      <c r="J132" s="81">
        <f t="shared" si="9"/>
        <v>0</v>
      </c>
      <c r="K132" s="81">
        <v>0</v>
      </c>
    </row>
    <row r="133" spans="1:11" x14ac:dyDescent="0.25">
      <c r="A133" s="90" t="s">
        <v>310</v>
      </c>
      <c r="B133" s="55">
        <v>6</v>
      </c>
      <c r="C133" s="2">
        <v>771.28</v>
      </c>
      <c r="D133" s="93">
        <v>6</v>
      </c>
      <c r="E133" s="94">
        <v>771.28</v>
      </c>
      <c r="F133" s="210">
        <v>4</v>
      </c>
      <c r="G133" s="94">
        <v>487.52</v>
      </c>
      <c r="H133" s="2">
        <v>0</v>
      </c>
      <c r="I133" s="81">
        <f t="shared" si="8"/>
        <v>-771.28</v>
      </c>
      <c r="J133" s="81">
        <f t="shared" si="9"/>
        <v>-771.28</v>
      </c>
      <c r="K133" s="81">
        <v>-487.52</v>
      </c>
    </row>
    <row r="134" spans="1:11" x14ac:dyDescent="0.25">
      <c r="A134" s="90" t="s">
        <v>446</v>
      </c>
      <c r="B134" s="55">
        <v>6</v>
      </c>
      <c r="C134" s="2">
        <v>771.28</v>
      </c>
      <c r="D134" s="93">
        <v>4</v>
      </c>
      <c r="E134" s="94">
        <v>527.52</v>
      </c>
      <c r="F134" s="210">
        <v>4</v>
      </c>
      <c r="G134" s="94">
        <v>487.52</v>
      </c>
      <c r="H134" s="2">
        <v>0</v>
      </c>
      <c r="I134" s="81">
        <f t="shared" si="8"/>
        <v>-771.28</v>
      </c>
      <c r="J134" s="81">
        <f t="shared" si="9"/>
        <v>-527.52</v>
      </c>
      <c r="K134" s="81">
        <v>-487.52</v>
      </c>
    </row>
    <row r="135" spans="1:11" x14ac:dyDescent="0.25">
      <c r="A135" s="90" t="s">
        <v>410</v>
      </c>
      <c r="B135" s="55">
        <v>6</v>
      </c>
      <c r="C135" s="2">
        <v>731.28</v>
      </c>
      <c r="D135" s="93">
        <v>4</v>
      </c>
      <c r="E135" s="94">
        <v>527.52</v>
      </c>
      <c r="F135" s="210">
        <v>4</v>
      </c>
      <c r="G135" s="94">
        <v>527.52</v>
      </c>
      <c r="H135" s="2">
        <v>0</v>
      </c>
      <c r="I135" s="81">
        <f t="shared" si="8"/>
        <v>-731.28</v>
      </c>
      <c r="J135" s="81">
        <f t="shared" si="9"/>
        <v>-527.52</v>
      </c>
      <c r="K135" s="81">
        <v>-527.52</v>
      </c>
    </row>
    <row r="136" spans="1:11" x14ac:dyDescent="0.25">
      <c r="A136" s="90" t="s">
        <v>145</v>
      </c>
      <c r="B136" s="55">
        <v>10</v>
      </c>
      <c r="C136" s="2">
        <v>727.38</v>
      </c>
      <c r="D136" s="93">
        <v>4</v>
      </c>
      <c r="E136" s="94">
        <v>291.44</v>
      </c>
      <c r="F136" s="210">
        <v>6</v>
      </c>
      <c r="G136" s="94">
        <v>517.16</v>
      </c>
      <c r="H136" s="2">
        <v>0</v>
      </c>
      <c r="I136" s="81">
        <f t="shared" si="8"/>
        <v>-727.38</v>
      </c>
      <c r="J136" s="81">
        <f t="shared" si="9"/>
        <v>-291.44</v>
      </c>
      <c r="K136" s="81">
        <v>-517.16</v>
      </c>
    </row>
    <row r="137" spans="1:11" x14ac:dyDescent="0.25">
      <c r="A137" s="90" t="s">
        <v>85</v>
      </c>
      <c r="B137" s="55">
        <v>6</v>
      </c>
      <c r="C137" s="2">
        <v>715.3</v>
      </c>
      <c r="D137" s="93">
        <v>4</v>
      </c>
      <c r="E137" s="94">
        <v>450.2</v>
      </c>
      <c r="F137" s="210">
        <v>6</v>
      </c>
      <c r="G137" s="94">
        <v>715.30000000000007</v>
      </c>
      <c r="H137" s="2">
        <v>0</v>
      </c>
      <c r="I137" s="81">
        <f t="shared" si="8"/>
        <v>-715.3</v>
      </c>
      <c r="J137" s="81">
        <f t="shared" si="9"/>
        <v>-450.2</v>
      </c>
      <c r="K137" s="81">
        <v>-715.30000000000007</v>
      </c>
    </row>
    <row r="138" spans="1:11" x14ac:dyDescent="0.25">
      <c r="A138" s="90" t="s">
        <v>12</v>
      </c>
      <c r="B138" s="55">
        <v>8</v>
      </c>
      <c r="C138" s="2">
        <v>705.62</v>
      </c>
      <c r="D138" s="93">
        <v>2</v>
      </c>
      <c r="E138" s="94">
        <v>164.38</v>
      </c>
      <c r="F138" s="210">
        <v>0</v>
      </c>
      <c r="G138" s="94">
        <v>0</v>
      </c>
      <c r="H138" s="2">
        <v>0</v>
      </c>
      <c r="I138" s="81">
        <f t="shared" si="8"/>
        <v>-705.62</v>
      </c>
      <c r="J138" s="81">
        <f t="shared" si="9"/>
        <v>-164.38</v>
      </c>
      <c r="K138" s="81">
        <v>0</v>
      </c>
    </row>
    <row r="139" spans="1:11" x14ac:dyDescent="0.25">
      <c r="A139" s="90" t="s">
        <v>440</v>
      </c>
      <c r="B139" s="55">
        <v>8</v>
      </c>
      <c r="C139" s="2">
        <v>701.57</v>
      </c>
      <c r="D139" s="93">
        <v>10</v>
      </c>
      <c r="E139" s="94">
        <v>784.58</v>
      </c>
      <c r="F139" s="210">
        <v>4</v>
      </c>
      <c r="G139" s="94">
        <v>368.76</v>
      </c>
      <c r="H139" s="2">
        <v>0</v>
      </c>
      <c r="I139" s="81">
        <f t="shared" si="8"/>
        <v>-701.57</v>
      </c>
      <c r="J139" s="81">
        <f t="shared" si="9"/>
        <v>-784.58</v>
      </c>
      <c r="K139" s="81">
        <v>-368.76</v>
      </c>
    </row>
    <row r="140" spans="1:11" x14ac:dyDescent="0.25">
      <c r="A140" s="90" t="s">
        <v>204</v>
      </c>
      <c r="B140" s="55">
        <v>8</v>
      </c>
      <c r="C140" s="2">
        <v>697.52</v>
      </c>
      <c r="D140" s="93">
        <v>6</v>
      </c>
      <c r="E140" s="94">
        <v>533.14</v>
      </c>
      <c r="F140" s="210">
        <v>4</v>
      </c>
      <c r="G140" s="94">
        <v>328.76</v>
      </c>
      <c r="H140" s="2">
        <v>0</v>
      </c>
      <c r="I140" s="81">
        <f t="shared" si="8"/>
        <v>-697.52</v>
      </c>
      <c r="J140" s="81">
        <f t="shared" si="9"/>
        <v>-533.14</v>
      </c>
      <c r="K140" s="81">
        <v>-328.76</v>
      </c>
    </row>
    <row r="141" spans="1:11" x14ac:dyDescent="0.25">
      <c r="A141" s="90" t="s">
        <v>230</v>
      </c>
      <c r="B141" s="55">
        <v>8</v>
      </c>
      <c r="C141" s="2">
        <v>697.52</v>
      </c>
      <c r="D141" s="93">
        <v>6</v>
      </c>
      <c r="E141" s="94">
        <v>533.14</v>
      </c>
      <c r="F141" s="210">
        <v>6</v>
      </c>
      <c r="G141" s="94">
        <v>493.14</v>
      </c>
      <c r="H141" s="2">
        <v>0</v>
      </c>
      <c r="I141" s="81">
        <f t="shared" si="8"/>
        <v>-697.52</v>
      </c>
      <c r="J141" s="81">
        <f t="shared" si="9"/>
        <v>-533.14</v>
      </c>
      <c r="K141" s="81">
        <v>-493.14</v>
      </c>
    </row>
    <row r="142" spans="1:11" x14ac:dyDescent="0.25">
      <c r="A142" s="90" t="s">
        <v>392</v>
      </c>
      <c r="B142" s="55">
        <v>6</v>
      </c>
      <c r="C142" s="2">
        <v>691.9</v>
      </c>
      <c r="D142" s="93">
        <v>6</v>
      </c>
      <c r="E142" s="94">
        <v>493.14</v>
      </c>
      <c r="F142" s="210">
        <v>4</v>
      </c>
      <c r="G142" s="94">
        <v>527.52</v>
      </c>
      <c r="H142" s="2">
        <v>0</v>
      </c>
      <c r="I142" s="81">
        <f t="shared" si="8"/>
        <v>-691.9</v>
      </c>
      <c r="J142" s="81">
        <f t="shared" si="9"/>
        <v>-493.14</v>
      </c>
      <c r="K142" s="81">
        <v>-527.52</v>
      </c>
    </row>
    <row r="143" spans="1:11" x14ac:dyDescent="0.25">
      <c r="A143" s="90">
        <v>330455</v>
      </c>
      <c r="B143" s="55">
        <v>6</v>
      </c>
      <c r="C143" s="2">
        <v>691.9</v>
      </c>
      <c r="D143" s="93">
        <v>2</v>
      </c>
      <c r="E143" s="94">
        <v>168.43</v>
      </c>
      <c r="F143" s="210">
        <v>0</v>
      </c>
      <c r="G143" s="94">
        <v>0</v>
      </c>
      <c r="H143" s="2">
        <v>0</v>
      </c>
      <c r="I143" s="81">
        <f t="shared" si="8"/>
        <v>-691.9</v>
      </c>
      <c r="J143" s="81">
        <f t="shared" si="9"/>
        <v>-168.43</v>
      </c>
      <c r="K143" s="81">
        <v>0</v>
      </c>
    </row>
    <row r="144" spans="1:11" x14ac:dyDescent="0.25">
      <c r="A144" s="90" t="s">
        <v>306</v>
      </c>
      <c r="B144" s="55">
        <v>8</v>
      </c>
      <c r="C144" s="2">
        <v>678.86</v>
      </c>
      <c r="D144" s="93">
        <v>0</v>
      </c>
      <c r="E144" s="94">
        <v>0</v>
      </c>
      <c r="F144" s="210">
        <v>0</v>
      </c>
      <c r="G144" s="94">
        <v>0</v>
      </c>
      <c r="H144" s="2">
        <v>0</v>
      </c>
      <c r="I144" s="81">
        <f t="shared" si="8"/>
        <v>-678.86</v>
      </c>
      <c r="J144" s="81">
        <f t="shared" si="9"/>
        <v>0</v>
      </c>
      <c r="K144" s="81">
        <v>0</v>
      </c>
    </row>
    <row r="145" spans="1:11" x14ac:dyDescent="0.25">
      <c r="A145" s="90" t="s">
        <v>162</v>
      </c>
      <c r="B145" s="55">
        <v>6</v>
      </c>
      <c r="C145" s="2">
        <v>675.3</v>
      </c>
      <c r="D145" s="93">
        <v>4</v>
      </c>
      <c r="E145" s="94">
        <v>490.2</v>
      </c>
      <c r="F145" s="210">
        <v>4</v>
      </c>
      <c r="G145" s="94">
        <v>450.20000000000005</v>
      </c>
      <c r="H145" s="2">
        <v>0</v>
      </c>
      <c r="I145" s="81">
        <f t="shared" si="8"/>
        <v>-675.3</v>
      </c>
      <c r="J145" s="81">
        <f t="shared" si="9"/>
        <v>-490.2</v>
      </c>
      <c r="K145" s="81">
        <v>-450.20000000000005</v>
      </c>
    </row>
    <row r="146" spans="1:11" x14ac:dyDescent="0.25">
      <c r="A146" s="90" t="s">
        <v>100</v>
      </c>
      <c r="B146" s="55">
        <v>6</v>
      </c>
      <c r="C146" s="2">
        <v>612.52</v>
      </c>
      <c r="D146" s="93">
        <v>4</v>
      </c>
      <c r="E146" s="94">
        <v>487.52</v>
      </c>
      <c r="F146" s="210">
        <v>2</v>
      </c>
      <c r="G146" s="94">
        <v>243.76000000000002</v>
      </c>
      <c r="H146" s="2">
        <v>0</v>
      </c>
      <c r="I146" s="81">
        <f t="shared" si="8"/>
        <v>-612.52</v>
      </c>
      <c r="J146" s="81">
        <f t="shared" si="9"/>
        <v>-487.52</v>
      </c>
      <c r="K146" s="81">
        <v>-243.76000000000002</v>
      </c>
    </row>
    <row r="147" spans="1:11" x14ac:dyDescent="0.25">
      <c r="A147" s="90" t="s">
        <v>389</v>
      </c>
      <c r="B147" s="55">
        <v>6</v>
      </c>
      <c r="C147" s="2">
        <v>593.86</v>
      </c>
      <c r="D147" s="93">
        <v>0</v>
      </c>
      <c r="E147" s="94">
        <v>0</v>
      </c>
      <c r="F147" s="210">
        <v>6</v>
      </c>
      <c r="G147" s="94">
        <v>771.28</v>
      </c>
      <c r="H147" s="2">
        <v>0</v>
      </c>
      <c r="I147" s="81">
        <f t="shared" si="8"/>
        <v>-593.86</v>
      </c>
      <c r="J147" s="81">
        <f t="shared" si="9"/>
        <v>0</v>
      </c>
      <c r="K147" s="81">
        <v>-771.28</v>
      </c>
    </row>
    <row r="148" spans="1:11" x14ac:dyDescent="0.25">
      <c r="A148" s="90" t="s">
        <v>367</v>
      </c>
      <c r="B148" s="55">
        <v>8</v>
      </c>
      <c r="C148" s="2">
        <v>574.28</v>
      </c>
      <c r="D148" s="93">
        <v>14</v>
      </c>
      <c r="E148" s="94">
        <v>914.24</v>
      </c>
      <c r="F148" s="210">
        <v>10</v>
      </c>
      <c r="G148" s="94">
        <v>783.99</v>
      </c>
      <c r="H148" s="2">
        <v>0</v>
      </c>
      <c r="I148" s="81">
        <f t="shared" si="8"/>
        <v>-574.28</v>
      </c>
      <c r="J148" s="81">
        <f t="shared" si="9"/>
        <v>-914.24</v>
      </c>
      <c r="K148" s="81">
        <v>-783.99</v>
      </c>
    </row>
    <row r="149" spans="1:11" x14ac:dyDescent="0.25">
      <c r="A149" s="90" t="s">
        <v>171</v>
      </c>
      <c r="B149" s="55">
        <v>6</v>
      </c>
      <c r="C149" s="2">
        <v>545.29</v>
      </c>
      <c r="D149" s="93">
        <v>6</v>
      </c>
      <c r="E149" s="94">
        <v>479.93</v>
      </c>
      <c r="F149" s="210">
        <v>0</v>
      </c>
      <c r="G149" s="94">
        <v>0</v>
      </c>
      <c r="H149" s="2">
        <v>0</v>
      </c>
      <c r="I149" s="81">
        <f t="shared" si="8"/>
        <v>-545.29</v>
      </c>
      <c r="J149" s="81">
        <f t="shared" si="9"/>
        <v>-479.93</v>
      </c>
      <c r="K149" s="81">
        <v>0</v>
      </c>
    </row>
    <row r="150" spans="1:11" x14ac:dyDescent="0.25">
      <c r="A150" s="90" t="s">
        <v>397</v>
      </c>
      <c r="B150" s="55">
        <v>6</v>
      </c>
      <c r="C150" s="2">
        <v>545.29</v>
      </c>
      <c r="D150" s="93">
        <v>4</v>
      </c>
      <c r="E150" s="94">
        <v>376.86</v>
      </c>
      <c r="F150" s="210">
        <v>4</v>
      </c>
      <c r="G150" s="94">
        <v>336.86</v>
      </c>
      <c r="H150" s="2">
        <v>0</v>
      </c>
      <c r="I150" s="81">
        <f t="shared" si="8"/>
        <v>-545.29</v>
      </c>
      <c r="J150" s="81">
        <f t="shared" si="9"/>
        <v>-376.86</v>
      </c>
      <c r="K150" s="81">
        <v>-336.86</v>
      </c>
    </row>
    <row r="151" spans="1:11" x14ac:dyDescent="0.25">
      <c r="A151" s="90" t="s">
        <v>304</v>
      </c>
      <c r="B151" s="55">
        <v>6</v>
      </c>
      <c r="C151" s="2">
        <v>535.20000000000005</v>
      </c>
      <c r="D151" s="93">
        <v>2</v>
      </c>
      <c r="E151" s="94">
        <v>185.72</v>
      </c>
      <c r="F151" s="210">
        <v>6</v>
      </c>
      <c r="G151" s="94">
        <v>437.16</v>
      </c>
      <c r="H151" s="2">
        <v>0</v>
      </c>
      <c r="I151" s="81">
        <f t="shared" si="8"/>
        <v>-535.20000000000005</v>
      </c>
      <c r="J151" s="81">
        <f t="shared" si="9"/>
        <v>-185.72</v>
      </c>
      <c r="K151" s="81">
        <v>-437.16</v>
      </c>
    </row>
    <row r="152" spans="1:11" x14ac:dyDescent="0.25">
      <c r="A152" s="90" t="s">
        <v>328</v>
      </c>
      <c r="B152" s="55">
        <v>8</v>
      </c>
      <c r="C152" s="2">
        <v>531.1</v>
      </c>
      <c r="D152" s="93">
        <v>8</v>
      </c>
      <c r="E152" s="94">
        <v>686.43</v>
      </c>
      <c r="F152" s="210">
        <v>0</v>
      </c>
      <c r="G152" s="94">
        <v>0</v>
      </c>
      <c r="H152" s="2">
        <v>0</v>
      </c>
      <c r="I152" s="81">
        <f t="shared" si="8"/>
        <v>-531.1</v>
      </c>
      <c r="J152" s="81">
        <f t="shared" si="9"/>
        <v>-686.43</v>
      </c>
      <c r="K152" s="81">
        <v>0</v>
      </c>
    </row>
    <row r="153" spans="1:11" x14ac:dyDescent="0.25">
      <c r="A153" s="90" t="s">
        <v>378</v>
      </c>
      <c r="B153" s="55">
        <v>4</v>
      </c>
      <c r="C153" s="2">
        <v>527.52</v>
      </c>
      <c r="D153" s="93">
        <v>2</v>
      </c>
      <c r="E153" s="94">
        <v>243.76</v>
      </c>
      <c r="F153" s="210">
        <v>4</v>
      </c>
      <c r="G153" s="94">
        <v>112.8</v>
      </c>
      <c r="H153" s="2">
        <v>0</v>
      </c>
      <c r="I153" s="81">
        <f t="shared" si="8"/>
        <v>-527.52</v>
      </c>
      <c r="J153" s="81">
        <f t="shared" si="9"/>
        <v>-243.76</v>
      </c>
      <c r="K153" s="81">
        <v>-112.8</v>
      </c>
    </row>
    <row r="154" spans="1:11" x14ac:dyDescent="0.25">
      <c r="A154" s="90">
        <v>315140</v>
      </c>
      <c r="B154" s="55">
        <v>4</v>
      </c>
      <c r="C154" s="2">
        <v>527.52</v>
      </c>
      <c r="D154" s="93">
        <v>6</v>
      </c>
      <c r="E154" s="94">
        <v>771.28</v>
      </c>
      <c r="F154" s="210">
        <v>0</v>
      </c>
      <c r="G154" s="94">
        <v>0</v>
      </c>
      <c r="H154" s="2">
        <v>0</v>
      </c>
      <c r="I154" s="81">
        <f t="shared" si="8"/>
        <v>-527.52</v>
      </c>
      <c r="J154" s="81">
        <f t="shared" si="9"/>
        <v>-771.28</v>
      </c>
      <c r="K154" s="81">
        <v>0</v>
      </c>
    </row>
    <row r="155" spans="1:11" x14ac:dyDescent="0.25">
      <c r="A155" s="90">
        <v>230440</v>
      </c>
      <c r="B155" s="55">
        <v>4</v>
      </c>
      <c r="C155" s="2">
        <v>527.52</v>
      </c>
      <c r="D155" s="93">
        <v>4</v>
      </c>
      <c r="E155" s="94">
        <v>487.52</v>
      </c>
      <c r="F155" s="210">
        <v>0</v>
      </c>
      <c r="G155" s="94">
        <v>0</v>
      </c>
      <c r="H155" s="2">
        <v>0</v>
      </c>
      <c r="I155" s="81">
        <f t="shared" si="8"/>
        <v>-527.52</v>
      </c>
      <c r="J155" s="81">
        <f t="shared" si="9"/>
        <v>-487.52</v>
      </c>
      <c r="K155" s="81">
        <v>0</v>
      </c>
    </row>
    <row r="156" spans="1:11" x14ac:dyDescent="0.25">
      <c r="A156" s="90" t="s">
        <v>424</v>
      </c>
      <c r="B156" s="55">
        <v>10</v>
      </c>
      <c r="C156" s="2">
        <v>503.42</v>
      </c>
      <c r="D156" s="93">
        <v>10</v>
      </c>
      <c r="E156" s="94">
        <v>745.98</v>
      </c>
      <c r="F156" s="210">
        <v>2</v>
      </c>
      <c r="G156" s="94">
        <v>283.76</v>
      </c>
      <c r="H156" s="2">
        <v>0</v>
      </c>
      <c r="I156" s="81">
        <f t="shared" si="8"/>
        <v>-503.42</v>
      </c>
      <c r="J156" s="81">
        <f t="shared" si="9"/>
        <v>-745.98</v>
      </c>
      <c r="K156" s="81">
        <v>-283.76</v>
      </c>
    </row>
    <row r="157" spans="1:11" x14ac:dyDescent="0.25">
      <c r="A157" s="90" t="s">
        <v>404</v>
      </c>
      <c r="B157" s="55">
        <v>8</v>
      </c>
      <c r="C157" s="2">
        <v>503.12</v>
      </c>
      <c r="D157" s="93">
        <v>6</v>
      </c>
      <c r="E157" s="94">
        <v>347.34</v>
      </c>
      <c r="F157" s="210">
        <v>4</v>
      </c>
      <c r="G157" s="94">
        <v>271.56</v>
      </c>
      <c r="H157" s="2">
        <v>0</v>
      </c>
      <c r="I157" s="81">
        <f t="shared" si="8"/>
        <v>-503.12</v>
      </c>
      <c r="J157" s="81">
        <f t="shared" si="9"/>
        <v>-347.34</v>
      </c>
      <c r="K157" s="81">
        <v>-271.56</v>
      </c>
    </row>
    <row r="158" spans="1:11" x14ac:dyDescent="0.25">
      <c r="A158" s="90" t="s">
        <v>224</v>
      </c>
      <c r="B158" s="55">
        <v>6</v>
      </c>
      <c r="C158" s="2">
        <v>495.82</v>
      </c>
      <c r="D158" s="93">
        <v>2</v>
      </c>
      <c r="E158" s="94">
        <v>145.72</v>
      </c>
      <c r="F158" s="210">
        <v>0</v>
      </c>
      <c r="G158" s="94">
        <v>0</v>
      </c>
      <c r="H158" s="2">
        <v>0</v>
      </c>
      <c r="I158" s="81">
        <f t="shared" si="8"/>
        <v>-495.82</v>
      </c>
      <c r="J158" s="81">
        <f t="shared" si="9"/>
        <v>-145.72</v>
      </c>
      <c r="K158" s="81">
        <v>0</v>
      </c>
    </row>
    <row r="159" spans="1:11" x14ac:dyDescent="0.25">
      <c r="A159" s="90" t="s">
        <v>158</v>
      </c>
      <c r="B159" s="55">
        <v>6</v>
      </c>
      <c r="C159" s="2">
        <v>477.16</v>
      </c>
      <c r="D159" s="93">
        <v>2</v>
      </c>
      <c r="E159" s="94">
        <v>145.72</v>
      </c>
      <c r="F159" s="210">
        <v>0</v>
      </c>
      <c r="G159" s="94">
        <v>0</v>
      </c>
      <c r="H159" s="2">
        <v>0</v>
      </c>
      <c r="I159" s="81">
        <f t="shared" si="8"/>
        <v>-477.16</v>
      </c>
      <c r="J159" s="81">
        <f t="shared" si="9"/>
        <v>-145.72</v>
      </c>
      <c r="K159" s="81">
        <v>0</v>
      </c>
    </row>
    <row r="160" spans="1:11" x14ac:dyDescent="0.25">
      <c r="A160" s="90" t="s">
        <v>187</v>
      </c>
      <c r="B160" s="55">
        <v>6</v>
      </c>
      <c r="C160" s="2">
        <v>477.16</v>
      </c>
      <c r="D160" s="93">
        <v>4</v>
      </c>
      <c r="E160" s="94">
        <v>331.44</v>
      </c>
      <c r="F160" s="210">
        <v>4</v>
      </c>
      <c r="G160" s="94">
        <v>291.44</v>
      </c>
      <c r="H160" s="2">
        <v>0</v>
      </c>
      <c r="I160" s="81">
        <f t="shared" si="8"/>
        <v>-477.16</v>
      </c>
      <c r="J160" s="81">
        <f t="shared" si="9"/>
        <v>-331.44</v>
      </c>
      <c r="K160" s="81">
        <v>-291.44</v>
      </c>
    </row>
    <row r="161" spans="1:11" x14ac:dyDescent="0.25">
      <c r="A161" s="90" t="s">
        <v>247</v>
      </c>
      <c r="B161" s="55">
        <v>6</v>
      </c>
      <c r="C161" s="2">
        <v>477.16</v>
      </c>
      <c r="D161" s="93">
        <v>8</v>
      </c>
      <c r="E161" s="94">
        <v>662.88</v>
      </c>
      <c r="F161" s="210">
        <v>2</v>
      </c>
      <c r="G161" s="94">
        <v>145.72</v>
      </c>
      <c r="H161" s="2">
        <v>0</v>
      </c>
      <c r="I161" s="81">
        <f t="shared" ref="I161:I224" si="10">H161-C161</f>
        <v>-477.16</v>
      </c>
      <c r="J161" s="81">
        <f t="shared" ref="J161:J224" si="11">H161-E161</f>
        <v>-662.88</v>
      </c>
      <c r="K161" s="81">
        <v>-145.72</v>
      </c>
    </row>
    <row r="162" spans="1:11" x14ac:dyDescent="0.25">
      <c r="A162" s="90">
        <v>510623</v>
      </c>
      <c r="B162" s="55">
        <v>6</v>
      </c>
      <c r="C162" s="2">
        <v>477.16</v>
      </c>
      <c r="D162" s="93">
        <v>2</v>
      </c>
      <c r="E162" s="94">
        <v>145.72</v>
      </c>
      <c r="F162" s="210">
        <v>0</v>
      </c>
      <c r="G162" s="94">
        <v>0</v>
      </c>
      <c r="H162" s="2">
        <v>0</v>
      </c>
      <c r="I162" s="81">
        <f t="shared" si="10"/>
        <v>-477.16</v>
      </c>
      <c r="J162" s="81">
        <f t="shared" si="11"/>
        <v>-145.72</v>
      </c>
      <c r="K162" s="81">
        <v>0</v>
      </c>
    </row>
    <row r="163" spans="1:11" x14ac:dyDescent="0.25">
      <c r="A163" s="90" t="s">
        <v>324</v>
      </c>
      <c r="B163" s="55">
        <v>4</v>
      </c>
      <c r="C163" s="2">
        <v>452.19</v>
      </c>
      <c r="D163" s="93">
        <v>0</v>
      </c>
      <c r="E163" s="94">
        <v>0</v>
      </c>
      <c r="F163" s="210">
        <v>0</v>
      </c>
      <c r="G163" s="94">
        <v>0</v>
      </c>
      <c r="H163" s="2">
        <v>0</v>
      </c>
      <c r="I163" s="81">
        <f t="shared" si="10"/>
        <v>-452.19</v>
      </c>
      <c r="J163" s="81">
        <f t="shared" si="11"/>
        <v>0</v>
      </c>
      <c r="K163" s="81">
        <v>0</v>
      </c>
    </row>
    <row r="164" spans="1:11" x14ac:dyDescent="0.25">
      <c r="A164" s="90" t="s">
        <v>195</v>
      </c>
      <c r="B164" s="55">
        <v>6</v>
      </c>
      <c r="C164" s="2">
        <v>437.16</v>
      </c>
      <c r="D164" s="93">
        <v>2</v>
      </c>
      <c r="E164" s="94">
        <v>185.72</v>
      </c>
      <c r="F164" s="210">
        <v>2</v>
      </c>
      <c r="G164" s="94">
        <v>36.4</v>
      </c>
      <c r="H164" s="2">
        <v>0</v>
      </c>
      <c r="I164" s="81">
        <f t="shared" si="10"/>
        <v>-437.16</v>
      </c>
      <c r="J164" s="81">
        <f t="shared" si="11"/>
        <v>-185.72</v>
      </c>
      <c r="K164" s="81">
        <v>-36.4</v>
      </c>
    </row>
    <row r="165" spans="1:11" x14ac:dyDescent="0.25">
      <c r="A165" s="90" t="s">
        <v>298</v>
      </c>
      <c r="B165" s="55">
        <v>6</v>
      </c>
      <c r="C165" s="2">
        <v>437.16</v>
      </c>
      <c r="D165" s="93">
        <v>4</v>
      </c>
      <c r="E165" s="94">
        <v>331.44</v>
      </c>
      <c r="F165" s="210">
        <v>6</v>
      </c>
      <c r="G165" s="94">
        <v>554.48</v>
      </c>
      <c r="H165" s="2">
        <v>0</v>
      </c>
      <c r="I165" s="81">
        <f t="shared" si="10"/>
        <v>-437.16</v>
      </c>
      <c r="J165" s="81">
        <f t="shared" si="11"/>
        <v>-331.44</v>
      </c>
      <c r="K165" s="81">
        <v>-554.48</v>
      </c>
    </row>
    <row r="166" spans="1:11" x14ac:dyDescent="0.25">
      <c r="A166" s="90">
        <v>171430</v>
      </c>
      <c r="B166" s="55">
        <v>6</v>
      </c>
      <c r="C166" s="2">
        <v>437.16</v>
      </c>
      <c r="D166" s="93">
        <v>0</v>
      </c>
      <c r="E166" s="94">
        <v>0</v>
      </c>
      <c r="F166" s="210">
        <v>0</v>
      </c>
      <c r="G166" s="94">
        <v>0</v>
      </c>
      <c r="H166" s="2">
        <v>0</v>
      </c>
      <c r="I166" s="81">
        <f t="shared" si="10"/>
        <v>-437.16</v>
      </c>
      <c r="J166" s="81">
        <f t="shared" si="11"/>
        <v>0</v>
      </c>
      <c r="K166" s="81">
        <v>0</v>
      </c>
    </row>
    <row r="167" spans="1:11" x14ac:dyDescent="0.25">
      <c r="A167" s="90">
        <v>313600</v>
      </c>
      <c r="B167" s="55">
        <v>4</v>
      </c>
      <c r="C167" s="2">
        <v>429.48</v>
      </c>
      <c r="D167" s="93">
        <v>0</v>
      </c>
      <c r="E167" s="94">
        <v>0</v>
      </c>
      <c r="F167" s="210">
        <v>0</v>
      </c>
      <c r="G167" s="94">
        <v>0</v>
      </c>
      <c r="H167" s="2">
        <v>0</v>
      </c>
      <c r="I167" s="81">
        <f t="shared" si="10"/>
        <v>-429.48</v>
      </c>
      <c r="J167" s="81">
        <f t="shared" si="11"/>
        <v>0</v>
      </c>
      <c r="K167" s="81">
        <v>0</v>
      </c>
    </row>
    <row r="168" spans="1:11" x14ac:dyDescent="0.25">
      <c r="A168" s="90">
        <v>410690</v>
      </c>
      <c r="B168" s="55">
        <v>4</v>
      </c>
      <c r="C168" s="2">
        <v>394.15</v>
      </c>
      <c r="D168" s="93">
        <v>6</v>
      </c>
      <c r="E168" s="94">
        <v>477.16</v>
      </c>
      <c r="F168" s="210">
        <v>0</v>
      </c>
      <c r="G168" s="94">
        <v>0</v>
      </c>
      <c r="H168" s="2">
        <v>0</v>
      </c>
      <c r="I168" s="81">
        <f t="shared" si="10"/>
        <v>-394.15</v>
      </c>
      <c r="J168" s="81">
        <f t="shared" si="11"/>
        <v>-477.16</v>
      </c>
      <c r="K168" s="81">
        <v>0</v>
      </c>
    </row>
    <row r="169" spans="1:11" x14ac:dyDescent="0.25">
      <c r="A169" s="90" t="s">
        <v>420</v>
      </c>
      <c r="B169" s="55">
        <v>6</v>
      </c>
      <c r="C169" s="2">
        <v>387.34</v>
      </c>
      <c r="D169" s="93">
        <v>6</v>
      </c>
      <c r="E169" s="94">
        <v>267.95999999999998</v>
      </c>
      <c r="F169" s="210">
        <v>0</v>
      </c>
      <c r="G169" s="94">
        <v>0</v>
      </c>
      <c r="H169" s="2">
        <v>0</v>
      </c>
      <c r="I169" s="81">
        <f t="shared" si="10"/>
        <v>-387.34</v>
      </c>
      <c r="J169" s="81">
        <f t="shared" si="11"/>
        <v>-267.95999999999998</v>
      </c>
      <c r="K169" s="81">
        <v>0</v>
      </c>
    </row>
    <row r="170" spans="1:11" x14ac:dyDescent="0.25">
      <c r="A170" s="90">
        <v>311200</v>
      </c>
      <c r="B170" s="55">
        <v>6</v>
      </c>
      <c r="C170" s="2">
        <v>387.34</v>
      </c>
      <c r="D170" s="93">
        <v>6</v>
      </c>
      <c r="E170" s="94">
        <v>475.32</v>
      </c>
      <c r="F170" s="210">
        <v>0</v>
      </c>
      <c r="G170" s="94">
        <v>0</v>
      </c>
      <c r="H170" s="2">
        <v>0</v>
      </c>
      <c r="I170" s="81">
        <f t="shared" si="10"/>
        <v>-387.34</v>
      </c>
      <c r="J170" s="81">
        <f t="shared" si="11"/>
        <v>-475.32</v>
      </c>
      <c r="K170" s="81">
        <v>0</v>
      </c>
    </row>
    <row r="171" spans="1:11" x14ac:dyDescent="0.25">
      <c r="A171" s="90">
        <v>431900</v>
      </c>
      <c r="B171" s="55">
        <v>4</v>
      </c>
      <c r="C171" s="2">
        <v>376.86</v>
      </c>
      <c r="D171" s="93">
        <v>0</v>
      </c>
      <c r="E171" s="94">
        <v>0</v>
      </c>
      <c r="F171" s="210">
        <v>0</v>
      </c>
      <c r="G171" s="94">
        <v>0</v>
      </c>
      <c r="H171" s="2">
        <v>0</v>
      </c>
      <c r="I171" s="81">
        <f t="shared" si="10"/>
        <v>-376.86</v>
      </c>
      <c r="J171" s="81">
        <f t="shared" si="11"/>
        <v>0</v>
      </c>
      <c r="K171" s="81">
        <v>0</v>
      </c>
    </row>
    <row r="172" spans="1:11" x14ac:dyDescent="0.25">
      <c r="A172" s="90" t="s">
        <v>206</v>
      </c>
      <c r="B172" s="55">
        <v>4</v>
      </c>
      <c r="C172" s="2">
        <v>371.44</v>
      </c>
      <c r="D172" s="93">
        <v>4</v>
      </c>
      <c r="E172" s="94">
        <v>331.44</v>
      </c>
      <c r="F172" s="210">
        <v>2</v>
      </c>
      <c r="G172" s="94">
        <v>225.10000000000002</v>
      </c>
      <c r="H172" s="2">
        <v>0</v>
      </c>
      <c r="I172" s="81">
        <f t="shared" si="10"/>
        <v>-371.44</v>
      </c>
      <c r="J172" s="81">
        <f t="shared" si="11"/>
        <v>-331.44</v>
      </c>
      <c r="K172" s="81">
        <v>-225.10000000000002</v>
      </c>
    </row>
    <row r="173" spans="1:11" x14ac:dyDescent="0.25">
      <c r="A173" s="90" t="s">
        <v>294</v>
      </c>
      <c r="B173" s="55">
        <v>4</v>
      </c>
      <c r="C173" s="2">
        <v>371.44</v>
      </c>
      <c r="D173" s="93">
        <v>0</v>
      </c>
      <c r="E173" s="94">
        <v>0</v>
      </c>
      <c r="F173" s="210">
        <v>0</v>
      </c>
      <c r="G173" s="94">
        <v>0</v>
      </c>
      <c r="H173" s="2">
        <v>0</v>
      </c>
      <c r="I173" s="81">
        <f t="shared" si="10"/>
        <v>-371.44</v>
      </c>
      <c r="J173" s="81">
        <f t="shared" si="11"/>
        <v>0</v>
      </c>
      <c r="K173" s="81">
        <v>0</v>
      </c>
    </row>
    <row r="174" spans="1:11" x14ac:dyDescent="0.25">
      <c r="A174" s="90">
        <v>320530</v>
      </c>
      <c r="B174" s="55">
        <v>4</v>
      </c>
      <c r="C174" s="2">
        <v>368.76</v>
      </c>
      <c r="D174" s="93">
        <v>0</v>
      </c>
      <c r="E174" s="94">
        <v>0</v>
      </c>
      <c r="F174" s="210">
        <v>0</v>
      </c>
      <c r="G174" s="94">
        <v>0</v>
      </c>
      <c r="H174" s="2">
        <v>0</v>
      </c>
      <c r="I174" s="81">
        <f t="shared" si="10"/>
        <v>-368.76</v>
      </c>
      <c r="J174" s="81">
        <f t="shared" si="11"/>
        <v>0</v>
      </c>
      <c r="K174" s="81">
        <v>0</v>
      </c>
    </row>
    <row r="175" spans="1:11" x14ac:dyDescent="0.25">
      <c r="A175" s="90" t="s">
        <v>76</v>
      </c>
      <c r="B175" s="55">
        <v>6</v>
      </c>
      <c r="C175" s="2">
        <v>367.84</v>
      </c>
      <c r="D175" s="93">
        <v>0</v>
      </c>
      <c r="E175" s="94">
        <v>0</v>
      </c>
      <c r="F175" s="210">
        <v>2</v>
      </c>
      <c r="G175" s="94">
        <v>36.4</v>
      </c>
      <c r="H175" s="2">
        <v>0</v>
      </c>
      <c r="I175" s="81">
        <f t="shared" si="10"/>
        <v>-367.84</v>
      </c>
      <c r="J175" s="81">
        <f t="shared" si="11"/>
        <v>0</v>
      </c>
      <c r="K175" s="81">
        <v>-36.4</v>
      </c>
    </row>
    <row r="176" spans="1:11" x14ac:dyDescent="0.25">
      <c r="A176" s="90" t="s">
        <v>59</v>
      </c>
      <c r="B176" s="55">
        <v>6</v>
      </c>
      <c r="C176" s="2">
        <v>361.65</v>
      </c>
      <c r="D176" s="93">
        <v>0</v>
      </c>
      <c r="E176" s="94">
        <v>0</v>
      </c>
      <c r="F176" s="210">
        <v>4</v>
      </c>
      <c r="G176" s="94">
        <v>232.18</v>
      </c>
      <c r="H176" s="2">
        <v>0</v>
      </c>
      <c r="I176" s="81">
        <f t="shared" si="10"/>
        <v>-361.65</v>
      </c>
      <c r="J176" s="81">
        <f t="shared" si="11"/>
        <v>0</v>
      </c>
      <c r="K176" s="81">
        <v>-232.18</v>
      </c>
    </row>
    <row r="177" spans="1:11" x14ac:dyDescent="0.25">
      <c r="A177" s="90" t="s">
        <v>340</v>
      </c>
      <c r="B177" s="55">
        <v>6</v>
      </c>
      <c r="C177" s="2">
        <v>349.21</v>
      </c>
      <c r="D177" s="93">
        <v>4</v>
      </c>
      <c r="E177" s="94">
        <v>346.83</v>
      </c>
      <c r="F177" s="210">
        <v>0</v>
      </c>
      <c r="G177" s="94">
        <v>0</v>
      </c>
      <c r="H177" s="2">
        <v>0</v>
      </c>
      <c r="I177" s="81">
        <f t="shared" si="10"/>
        <v>-349.21</v>
      </c>
      <c r="J177" s="81">
        <f t="shared" si="11"/>
        <v>-346.83</v>
      </c>
      <c r="K177" s="81">
        <v>0</v>
      </c>
    </row>
    <row r="178" spans="1:11" x14ac:dyDescent="0.25">
      <c r="A178" s="90" t="s">
        <v>317</v>
      </c>
      <c r="B178" s="55">
        <v>6</v>
      </c>
      <c r="C178" s="2">
        <v>347.34</v>
      </c>
      <c r="D178" s="93">
        <v>4</v>
      </c>
      <c r="E178" s="94">
        <v>271.56</v>
      </c>
      <c r="F178" s="210">
        <v>2</v>
      </c>
      <c r="G178" s="94">
        <v>115.78</v>
      </c>
      <c r="H178" s="2">
        <v>0</v>
      </c>
      <c r="I178" s="81">
        <f t="shared" si="10"/>
        <v>-347.34</v>
      </c>
      <c r="J178" s="81">
        <f t="shared" si="11"/>
        <v>-271.56</v>
      </c>
      <c r="K178" s="81">
        <v>-115.78</v>
      </c>
    </row>
    <row r="179" spans="1:11" x14ac:dyDescent="0.25">
      <c r="A179" s="90">
        <v>410550</v>
      </c>
      <c r="B179" s="55">
        <v>4</v>
      </c>
      <c r="C179" s="2">
        <v>336.86</v>
      </c>
      <c r="D179" s="93">
        <v>2</v>
      </c>
      <c r="E179" s="94">
        <v>208.43</v>
      </c>
      <c r="F179" s="210">
        <v>0</v>
      </c>
      <c r="G179" s="94">
        <v>0</v>
      </c>
      <c r="H179" s="2">
        <v>0</v>
      </c>
      <c r="I179" s="81">
        <f t="shared" si="10"/>
        <v>-336.86</v>
      </c>
      <c r="J179" s="81">
        <f t="shared" si="11"/>
        <v>-208.43</v>
      </c>
      <c r="K179" s="81">
        <v>0</v>
      </c>
    </row>
    <row r="180" spans="1:11" x14ac:dyDescent="0.25">
      <c r="A180" s="90" t="s">
        <v>313</v>
      </c>
      <c r="B180" s="55">
        <v>4</v>
      </c>
      <c r="C180" s="2">
        <v>331.44</v>
      </c>
      <c r="D180" s="93">
        <v>6</v>
      </c>
      <c r="E180" s="94">
        <v>367.84</v>
      </c>
      <c r="F180" s="210">
        <v>4</v>
      </c>
      <c r="G180" s="94">
        <v>182.12</v>
      </c>
      <c r="H180" s="2">
        <v>0</v>
      </c>
      <c r="I180" s="81">
        <f t="shared" si="10"/>
        <v>-331.44</v>
      </c>
      <c r="J180" s="81">
        <f t="shared" si="11"/>
        <v>-367.84</v>
      </c>
      <c r="K180" s="81">
        <v>-182.12</v>
      </c>
    </row>
    <row r="181" spans="1:11" x14ac:dyDescent="0.25">
      <c r="A181" s="90" t="s">
        <v>356</v>
      </c>
      <c r="B181" s="55">
        <v>4</v>
      </c>
      <c r="C181" s="2">
        <v>331.44</v>
      </c>
      <c r="D181" s="93">
        <v>6</v>
      </c>
      <c r="E181" s="94">
        <v>437.16</v>
      </c>
      <c r="F181" s="210">
        <v>0</v>
      </c>
      <c r="G181" s="94">
        <v>0</v>
      </c>
      <c r="H181" s="2">
        <v>0</v>
      </c>
      <c r="I181" s="81">
        <f t="shared" si="10"/>
        <v>-331.44</v>
      </c>
      <c r="J181" s="81">
        <f t="shared" si="11"/>
        <v>-437.16</v>
      </c>
      <c r="K181" s="81">
        <v>0</v>
      </c>
    </row>
    <row r="182" spans="1:11" x14ac:dyDescent="0.25">
      <c r="A182" s="90" t="s">
        <v>364</v>
      </c>
      <c r="B182" s="55">
        <v>4</v>
      </c>
      <c r="C182" s="2">
        <v>331.44</v>
      </c>
      <c r="D182" s="93">
        <v>6</v>
      </c>
      <c r="E182" s="94">
        <v>437.16</v>
      </c>
      <c r="F182" s="210">
        <v>6</v>
      </c>
      <c r="G182" s="94">
        <v>477.16</v>
      </c>
      <c r="H182" s="2">
        <v>0</v>
      </c>
      <c r="I182" s="81">
        <f t="shared" si="10"/>
        <v>-331.44</v>
      </c>
      <c r="J182" s="81">
        <f t="shared" si="11"/>
        <v>-437.16</v>
      </c>
      <c r="K182" s="81">
        <v>-477.16</v>
      </c>
    </row>
    <row r="183" spans="1:11" x14ac:dyDescent="0.25">
      <c r="A183" s="90" t="s">
        <v>292</v>
      </c>
      <c r="B183" s="55">
        <v>6</v>
      </c>
      <c r="C183" s="2">
        <v>331.36</v>
      </c>
      <c r="D183" s="93">
        <v>0</v>
      </c>
      <c r="E183" s="94">
        <v>0</v>
      </c>
      <c r="F183" s="210">
        <v>2</v>
      </c>
      <c r="G183" s="94">
        <v>145.72</v>
      </c>
      <c r="H183" s="2">
        <v>0</v>
      </c>
      <c r="I183" s="81">
        <f t="shared" si="10"/>
        <v>-331.36</v>
      </c>
      <c r="J183" s="81">
        <f t="shared" si="11"/>
        <v>0</v>
      </c>
      <c r="K183" s="81">
        <v>-145.72</v>
      </c>
    </row>
    <row r="184" spans="1:11" x14ac:dyDescent="0.25">
      <c r="A184" s="90" t="s">
        <v>436</v>
      </c>
      <c r="B184" s="55">
        <v>6</v>
      </c>
      <c r="C184" s="2">
        <v>331.36</v>
      </c>
      <c r="D184" s="93">
        <v>10</v>
      </c>
      <c r="E184" s="94">
        <v>727.38</v>
      </c>
      <c r="F184" s="210">
        <v>6</v>
      </c>
      <c r="G184" s="94">
        <v>505.88</v>
      </c>
      <c r="H184" s="2">
        <v>0</v>
      </c>
      <c r="I184" s="81">
        <f t="shared" si="10"/>
        <v>-331.36</v>
      </c>
      <c r="J184" s="81">
        <f t="shared" si="11"/>
        <v>-727.38</v>
      </c>
      <c r="K184" s="81">
        <v>-505.88</v>
      </c>
    </row>
    <row r="185" spans="1:11" x14ac:dyDescent="0.25">
      <c r="A185" s="90" t="s">
        <v>8</v>
      </c>
      <c r="B185" s="55">
        <v>4</v>
      </c>
      <c r="C185" s="2">
        <v>328.76</v>
      </c>
      <c r="D185" s="93">
        <v>6</v>
      </c>
      <c r="E185" s="94">
        <v>493.14</v>
      </c>
      <c r="F185" s="210">
        <v>4</v>
      </c>
      <c r="G185" s="94">
        <v>368.76</v>
      </c>
      <c r="H185" s="2">
        <v>0</v>
      </c>
      <c r="I185" s="81">
        <f t="shared" si="10"/>
        <v>-328.76</v>
      </c>
      <c r="J185" s="81">
        <f t="shared" si="11"/>
        <v>-493.14</v>
      </c>
      <c r="K185" s="81">
        <v>-368.76</v>
      </c>
    </row>
    <row r="186" spans="1:11" x14ac:dyDescent="0.25">
      <c r="A186" s="90">
        <v>310030</v>
      </c>
      <c r="B186" s="55">
        <v>4</v>
      </c>
      <c r="C186" s="2">
        <v>328.76</v>
      </c>
      <c r="D186" s="93">
        <v>0</v>
      </c>
      <c r="E186" s="94">
        <v>0</v>
      </c>
      <c r="F186" s="210">
        <v>0</v>
      </c>
      <c r="G186" s="94">
        <v>0</v>
      </c>
      <c r="H186" s="2">
        <v>0</v>
      </c>
      <c r="I186" s="81">
        <f t="shared" si="10"/>
        <v>-328.76</v>
      </c>
      <c r="J186" s="81">
        <f t="shared" si="11"/>
        <v>0</v>
      </c>
      <c r="K186" s="81">
        <v>0</v>
      </c>
    </row>
    <row r="187" spans="1:11" x14ac:dyDescent="0.25">
      <c r="A187" s="90" t="s">
        <v>447</v>
      </c>
      <c r="B187" s="55">
        <v>4</v>
      </c>
      <c r="C187" s="2">
        <v>311.98</v>
      </c>
      <c r="D187" s="93">
        <v>0</v>
      </c>
      <c r="E187" s="94">
        <v>0</v>
      </c>
      <c r="F187" s="210">
        <v>2</v>
      </c>
      <c r="G187" s="94">
        <v>195.99</v>
      </c>
      <c r="H187" s="2">
        <v>0</v>
      </c>
      <c r="I187" s="81">
        <f t="shared" si="10"/>
        <v>-311.98</v>
      </c>
      <c r="J187" s="81">
        <f t="shared" si="11"/>
        <v>0</v>
      </c>
      <c r="K187" s="81">
        <v>-195.99</v>
      </c>
    </row>
    <row r="188" spans="1:11" x14ac:dyDescent="0.25">
      <c r="A188" s="90" t="s">
        <v>255</v>
      </c>
      <c r="B188" s="55">
        <v>4</v>
      </c>
      <c r="C188" s="2">
        <v>291.44</v>
      </c>
      <c r="D188" s="93">
        <v>8</v>
      </c>
      <c r="E188" s="94">
        <v>880.3</v>
      </c>
      <c r="F188" s="210">
        <v>4</v>
      </c>
      <c r="G188" s="94">
        <v>410.82000000000005</v>
      </c>
      <c r="H188" s="2">
        <v>0</v>
      </c>
      <c r="I188" s="81">
        <f t="shared" si="10"/>
        <v>-291.44</v>
      </c>
      <c r="J188" s="81">
        <f t="shared" si="11"/>
        <v>-880.3</v>
      </c>
      <c r="K188" s="81">
        <v>-410.82000000000005</v>
      </c>
    </row>
    <row r="189" spans="1:11" x14ac:dyDescent="0.25">
      <c r="A189" s="90" t="s">
        <v>288</v>
      </c>
      <c r="B189" s="55">
        <v>4</v>
      </c>
      <c r="C189" s="2">
        <v>291.44</v>
      </c>
      <c r="D189" s="93">
        <v>2</v>
      </c>
      <c r="E189" s="94">
        <v>185.72</v>
      </c>
      <c r="F189" s="210">
        <v>2</v>
      </c>
      <c r="G189" s="94">
        <v>145.72</v>
      </c>
      <c r="H189" s="2">
        <v>0</v>
      </c>
      <c r="I189" s="81">
        <f t="shared" si="10"/>
        <v>-291.44</v>
      </c>
      <c r="J189" s="81">
        <f t="shared" si="11"/>
        <v>-185.72</v>
      </c>
      <c r="K189" s="81">
        <v>-145.72</v>
      </c>
    </row>
    <row r="190" spans="1:11" x14ac:dyDescent="0.25">
      <c r="A190" s="90">
        <v>315700</v>
      </c>
      <c r="B190" s="55">
        <v>4</v>
      </c>
      <c r="C190" s="2">
        <v>291.44</v>
      </c>
      <c r="D190" s="93">
        <v>0</v>
      </c>
      <c r="E190" s="94">
        <v>0</v>
      </c>
      <c r="F190" s="210">
        <v>0</v>
      </c>
      <c r="G190" s="94">
        <v>0</v>
      </c>
      <c r="H190" s="2">
        <v>0</v>
      </c>
      <c r="I190" s="81">
        <f t="shared" si="10"/>
        <v>-291.44</v>
      </c>
      <c r="J190" s="81">
        <f t="shared" si="11"/>
        <v>0</v>
      </c>
      <c r="K190" s="81">
        <v>0</v>
      </c>
    </row>
    <row r="191" spans="1:11" x14ac:dyDescent="0.25">
      <c r="A191" s="90" t="s">
        <v>106</v>
      </c>
      <c r="B191" s="55">
        <v>4</v>
      </c>
      <c r="C191" s="2">
        <v>283.94</v>
      </c>
      <c r="D191" s="93">
        <v>4</v>
      </c>
      <c r="E191" s="94">
        <v>354.15</v>
      </c>
      <c r="F191" s="210">
        <v>2</v>
      </c>
      <c r="G191" s="94">
        <v>243.76000000000002</v>
      </c>
      <c r="H191" s="2">
        <v>0</v>
      </c>
      <c r="I191" s="81">
        <f t="shared" si="10"/>
        <v>-283.94</v>
      </c>
      <c r="J191" s="81">
        <f t="shared" si="11"/>
        <v>-354.15</v>
      </c>
      <c r="K191" s="81">
        <v>-243.76000000000002</v>
      </c>
    </row>
    <row r="192" spans="1:11" x14ac:dyDescent="0.25">
      <c r="A192" s="90" t="s">
        <v>244</v>
      </c>
      <c r="B192" s="55">
        <v>2</v>
      </c>
      <c r="C192" s="2">
        <v>283.76</v>
      </c>
      <c r="D192" s="93">
        <v>0</v>
      </c>
      <c r="E192" s="94">
        <v>0</v>
      </c>
      <c r="F192" s="210">
        <v>0</v>
      </c>
      <c r="G192" s="94">
        <v>0</v>
      </c>
      <c r="H192" s="2">
        <v>0</v>
      </c>
      <c r="I192" s="81">
        <f t="shared" si="10"/>
        <v>-283.76</v>
      </c>
      <c r="J192" s="81">
        <f t="shared" si="11"/>
        <v>0</v>
      </c>
      <c r="K192" s="81">
        <v>0</v>
      </c>
    </row>
    <row r="193" spans="1:11" x14ac:dyDescent="0.25">
      <c r="A193" s="90">
        <v>530010</v>
      </c>
      <c r="B193" s="55">
        <v>6</v>
      </c>
      <c r="C193" s="2">
        <v>258.52</v>
      </c>
      <c r="D193" s="93">
        <v>6</v>
      </c>
      <c r="E193" s="94">
        <v>477.16</v>
      </c>
      <c r="F193" s="210">
        <v>0</v>
      </c>
      <c r="G193" s="94">
        <v>0</v>
      </c>
      <c r="H193" s="2">
        <v>0</v>
      </c>
      <c r="I193" s="81">
        <f t="shared" si="10"/>
        <v>-258.52</v>
      </c>
      <c r="J193" s="81">
        <f t="shared" si="11"/>
        <v>-477.16</v>
      </c>
      <c r="K193" s="81">
        <v>0</v>
      </c>
    </row>
    <row r="194" spans="1:11" x14ac:dyDescent="0.25">
      <c r="A194" s="90" t="s">
        <v>320</v>
      </c>
      <c r="B194" s="55">
        <v>2</v>
      </c>
      <c r="C194" s="2">
        <v>243.76</v>
      </c>
      <c r="D194" s="93">
        <v>0</v>
      </c>
      <c r="E194" s="94">
        <v>0</v>
      </c>
      <c r="F194" s="210">
        <v>0</v>
      </c>
      <c r="G194" s="94">
        <v>0</v>
      </c>
      <c r="H194" s="2">
        <v>0</v>
      </c>
      <c r="I194" s="81">
        <f t="shared" si="10"/>
        <v>-243.76</v>
      </c>
      <c r="J194" s="81">
        <f t="shared" si="11"/>
        <v>0</v>
      </c>
      <c r="K194" s="81">
        <v>0</v>
      </c>
    </row>
    <row r="195" spans="1:11" x14ac:dyDescent="0.25">
      <c r="A195" s="90" t="s">
        <v>346</v>
      </c>
      <c r="B195" s="55">
        <v>2</v>
      </c>
      <c r="C195" s="2">
        <v>243.76</v>
      </c>
      <c r="D195" s="93">
        <v>10</v>
      </c>
      <c r="E195" s="94">
        <v>1004.68</v>
      </c>
      <c r="F195" s="210">
        <v>10</v>
      </c>
      <c r="G195" s="94">
        <v>885.30000000000007</v>
      </c>
      <c r="H195" s="2">
        <v>0</v>
      </c>
      <c r="I195" s="81">
        <f t="shared" si="10"/>
        <v>-243.76</v>
      </c>
      <c r="J195" s="81">
        <f t="shared" si="11"/>
        <v>-1004.68</v>
      </c>
      <c r="K195" s="81">
        <v>-885.30000000000007</v>
      </c>
    </row>
    <row r="196" spans="1:11" x14ac:dyDescent="0.25">
      <c r="A196" s="90" t="s">
        <v>418</v>
      </c>
      <c r="B196" s="55">
        <v>2</v>
      </c>
      <c r="C196" s="2">
        <v>243.76</v>
      </c>
      <c r="D196" s="93">
        <v>0</v>
      </c>
      <c r="E196" s="94">
        <v>0</v>
      </c>
      <c r="F196" s="210">
        <v>2</v>
      </c>
      <c r="G196" s="94">
        <v>243.76000000000002</v>
      </c>
      <c r="H196" s="2">
        <v>0</v>
      </c>
      <c r="I196" s="81">
        <f t="shared" si="10"/>
        <v>-243.76</v>
      </c>
      <c r="J196" s="81">
        <f t="shared" si="11"/>
        <v>0</v>
      </c>
      <c r="K196" s="81">
        <v>-243.76000000000002</v>
      </c>
    </row>
    <row r="197" spans="1:11" x14ac:dyDescent="0.25">
      <c r="A197" s="90">
        <v>420910</v>
      </c>
      <c r="B197" s="55">
        <v>2</v>
      </c>
      <c r="C197" s="2">
        <v>243.76</v>
      </c>
      <c r="D197" s="93">
        <v>6</v>
      </c>
      <c r="E197" s="94">
        <v>771.28</v>
      </c>
      <c r="F197" s="210">
        <v>0</v>
      </c>
      <c r="G197" s="94">
        <v>0</v>
      </c>
      <c r="H197" s="2">
        <v>0</v>
      </c>
      <c r="I197" s="81">
        <f t="shared" si="10"/>
        <v>-243.76</v>
      </c>
      <c r="J197" s="81">
        <f t="shared" si="11"/>
        <v>-771.28</v>
      </c>
      <c r="K197" s="81">
        <v>0</v>
      </c>
    </row>
    <row r="198" spans="1:11" x14ac:dyDescent="0.25">
      <c r="A198" s="90">
        <v>260460</v>
      </c>
      <c r="B198" s="55">
        <v>2</v>
      </c>
      <c r="C198" s="2">
        <v>243.76</v>
      </c>
      <c r="D198" s="93">
        <v>4</v>
      </c>
      <c r="E198" s="94">
        <v>527.52</v>
      </c>
      <c r="F198" s="210">
        <v>0</v>
      </c>
      <c r="G198" s="94">
        <v>0</v>
      </c>
      <c r="H198" s="2">
        <v>0</v>
      </c>
      <c r="I198" s="81">
        <f t="shared" si="10"/>
        <v>-243.76</v>
      </c>
      <c r="J198" s="81">
        <f t="shared" si="11"/>
        <v>-527.52</v>
      </c>
      <c r="K198" s="81">
        <v>0</v>
      </c>
    </row>
    <row r="199" spans="1:11" x14ac:dyDescent="0.25">
      <c r="A199" s="90" t="s">
        <v>148</v>
      </c>
      <c r="B199" s="55">
        <v>4</v>
      </c>
      <c r="C199" s="2">
        <v>231.56</v>
      </c>
      <c r="D199" s="93">
        <v>2</v>
      </c>
      <c r="E199" s="94">
        <v>97.12</v>
      </c>
      <c r="F199" s="210">
        <v>0</v>
      </c>
      <c r="G199" s="94">
        <v>0</v>
      </c>
      <c r="H199" s="2">
        <v>0</v>
      </c>
      <c r="I199" s="81">
        <f t="shared" si="10"/>
        <v>-231.56</v>
      </c>
      <c r="J199" s="81">
        <f t="shared" si="11"/>
        <v>-97.12</v>
      </c>
      <c r="K199" s="81">
        <v>0</v>
      </c>
    </row>
    <row r="200" spans="1:11" x14ac:dyDescent="0.25">
      <c r="A200" s="90" t="s">
        <v>303</v>
      </c>
      <c r="B200" s="55">
        <v>4</v>
      </c>
      <c r="C200" s="2">
        <v>231.56</v>
      </c>
      <c r="D200" s="93">
        <v>0</v>
      </c>
      <c r="E200" s="94">
        <v>0</v>
      </c>
      <c r="F200" s="210">
        <v>2</v>
      </c>
      <c r="G200" s="94">
        <v>115.78</v>
      </c>
      <c r="H200" s="2">
        <v>0</v>
      </c>
      <c r="I200" s="81">
        <f t="shared" si="10"/>
        <v>-231.56</v>
      </c>
      <c r="J200" s="81">
        <f t="shared" si="11"/>
        <v>0</v>
      </c>
      <c r="K200" s="81">
        <v>-115.78</v>
      </c>
    </row>
    <row r="201" spans="1:11" x14ac:dyDescent="0.25">
      <c r="A201" s="90" t="s">
        <v>16</v>
      </c>
      <c r="B201" s="55">
        <v>2</v>
      </c>
      <c r="C201" s="2">
        <v>208.43</v>
      </c>
      <c r="D201" s="93">
        <v>6</v>
      </c>
      <c r="E201" s="94">
        <v>505.29</v>
      </c>
      <c r="F201" s="210">
        <v>4</v>
      </c>
      <c r="G201" s="94">
        <v>376.86</v>
      </c>
      <c r="H201" s="2">
        <v>0</v>
      </c>
      <c r="I201" s="81">
        <f t="shared" si="10"/>
        <v>-208.43</v>
      </c>
      <c r="J201" s="81">
        <f t="shared" si="11"/>
        <v>-505.29</v>
      </c>
      <c r="K201" s="81">
        <v>-376.86</v>
      </c>
    </row>
    <row r="202" spans="1:11" x14ac:dyDescent="0.25">
      <c r="A202" s="90" t="s">
        <v>168</v>
      </c>
      <c r="B202" s="55">
        <v>2</v>
      </c>
      <c r="C202" s="2">
        <v>208.43</v>
      </c>
      <c r="D202" s="93">
        <v>6</v>
      </c>
      <c r="E202" s="94">
        <v>437.16</v>
      </c>
      <c r="F202" s="210">
        <v>4</v>
      </c>
      <c r="G202" s="94">
        <v>331.44</v>
      </c>
      <c r="H202" s="2">
        <v>0</v>
      </c>
      <c r="I202" s="81">
        <f t="shared" si="10"/>
        <v>-208.43</v>
      </c>
      <c r="J202" s="81">
        <f t="shared" si="11"/>
        <v>-437.16</v>
      </c>
      <c r="K202" s="81">
        <v>-331.44</v>
      </c>
    </row>
    <row r="203" spans="1:11" x14ac:dyDescent="0.25">
      <c r="A203" s="90">
        <v>261160</v>
      </c>
      <c r="B203" s="55">
        <v>2</v>
      </c>
      <c r="C203" s="2">
        <v>204.38</v>
      </c>
      <c r="D203" s="93">
        <v>2</v>
      </c>
      <c r="E203" s="94">
        <v>164.38</v>
      </c>
      <c r="F203" s="210">
        <v>0</v>
      </c>
      <c r="G203" s="94">
        <v>0</v>
      </c>
      <c r="H203" s="2">
        <v>0</v>
      </c>
      <c r="I203" s="81">
        <f t="shared" si="10"/>
        <v>-204.38</v>
      </c>
      <c r="J203" s="81">
        <f t="shared" si="11"/>
        <v>-164.38</v>
      </c>
      <c r="K203" s="81">
        <v>0</v>
      </c>
    </row>
    <row r="204" spans="1:11" x14ac:dyDescent="0.25">
      <c r="A204" s="90">
        <v>310620</v>
      </c>
      <c r="B204" s="55">
        <v>2</v>
      </c>
      <c r="C204" s="2">
        <v>204.38</v>
      </c>
      <c r="D204" s="93">
        <v>0</v>
      </c>
      <c r="E204" s="94">
        <v>0</v>
      </c>
      <c r="F204" s="210">
        <v>0</v>
      </c>
      <c r="G204" s="94">
        <v>0</v>
      </c>
      <c r="H204" s="2">
        <v>0</v>
      </c>
      <c r="I204" s="81">
        <f t="shared" si="10"/>
        <v>-204.38</v>
      </c>
      <c r="J204" s="81">
        <f t="shared" si="11"/>
        <v>0</v>
      </c>
      <c r="K204" s="81">
        <v>0</v>
      </c>
    </row>
    <row r="205" spans="1:11" x14ac:dyDescent="0.25">
      <c r="A205" s="90" t="s">
        <v>81</v>
      </c>
      <c r="B205" s="55">
        <v>2</v>
      </c>
      <c r="C205" s="2">
        <v>185.72</v>
      </c>
      <c r="D205" s="93">
        <v>2</v>
      </c>
      <c r="E205" s="94">
        <v>145.72</v>
      </c>
      <c r="F205" s="210">
        <v>0</v>
      </c>
      <c r="G205" s="94">
        <v>0</v>
      </c>
      <c r="H205" s="2">
        <v>0</v>
      </c>
      <c r="I205" s="81">
        <f t="shared" si="10"/>
        <v>-185.72</v>
      </c>
      <c r="J205" s="81">
        <f t="shared" si="11"/>
        <v>-145.72</v>
      </c>
      <c r="K205" s="81">
        <v>0</v>
      </c>
    </row>
    <row r="206" spans="1:11" x14ac:dyDescent="0.25">
      <c r="A206" s="90" t="s">
        <v>351</v>
      </c>
      <c r="B206" s="55">
        <v>2</v>
      </c>
      <c r="C206" s="2">
        <v>168.43</v>
      </c>
      <c r="D206" s="93">
        <v>2</v>
      </c>
      <c r="E206" s="94">
        <v>168.43</v>
      </c>
      <c r="F206" s="210">
        <v>0</v>
      </c>
      <c r="G206" s="94">
        <v>0</v>
      </c>
      <c r="H206" s="2">
        <v>0</v>
      </c>
      <c r="I206" s="81">
        <f t="shared" si="10"/>
        <v>-168.43</v>
      </c>
      <c r="J206" s="81">
        <f t="shared" si="11"/>
        <v>-168.43</v>
      </c>
      <c r="K206" s="81">
        <v>0</v>
      </c>
    </row>
    <row r="207" spans="1:11" x14ac:dyDescent="0.25">
      <c r="A207" s="90" t="s">
        <v>212</v>
      </c>
      <c r="B207" s="55">
        <v>2</v>
      </c>
      <c r="C207" s="2">
        <v>164.38</v>
      </c>
      <c r="D207" s="93">
        <v>0</v>
      </c>
      <c r="E207" s="94">
        <v>0</v>
      </c>
      <c r="F207" s="210">
        <v>0</v>
      </c>
      <c r="G207" s="94">
        <v>0</v>
      </c>
      <c r="H207" s="2">
        <v>0</v>
      </c>
      <c r="I207" s="81">
        <f t="shared" si="10"/>
        <v>-164.38</v>
      </c>
      <c r="J207" s="81">
        <f t="shared" si="11"/>
        <v>0</v>
      </c>
      <c r="K207" s="81">
        <v>0</v>
      </c>
    </row>
    <row r="208" spans="1:11" x14ac:dyDescent="0.25">
      <c r="A208" s="90" t="s">
        <v>44</v>
      </c>
      <c r="B208" s="55">
        <v>2</v>
      </c>
      <c r="C208" s="2">
        <v>155.78</v>
      </c>
      <c r="D208" s="93">
        <v>6</v>
      </c>
      <c r="E208" s="94">
        <v>347.34</v>
      </c>
      <c r="F208" s="210">
        <v>12</v>
      </c>
      <c r="G208" s="94">
        <v>1087.8400000000001</v>
      </c>
      <c r="H208" s="2">
        <v>0</v>
      </c>
      <c r="I208" s="81">
        <f t="shared" si="10"/>
        <v>-155.78</v>
      </c>
      <c r="J208" s="81">
        <f t="shared" si="11"/>
        <v>-347.34</v>
      </c>
      <c r="K208" s="81">
        <v>-1087.8400000000001</v>
      </c>
    </row>
    <row r="209" spans="1:11" x14ac:dyDescent="0.25">
      <c r="A209" s="90">
        <v>260070</v>
      </c>
      <c r="B209" s="55">
        <v>2</v>
      </c>
      <c r="C209" s="2">
        <v>155.78</v>
      </c>
      <c r="D209" s="93">
        <v>4</v>
      </c>
      <c r="E209" s="94">
        <v>231.56</v>
      </c>
      <c r="F209" s="210">
        <v>0</v>
      </c>
      <c r="G209" s="94">
        <v>0</v>
      </c>
      <c r="H209" s="2">
        <v>0</v>
      </c>
      <c r="I209" s="81">
        <f t="shared" si="10"/>
        <v>-155.78</v>
      </c>
      <c r="J209" s="81">
        <f t="shared" si="11"/>
        <v>-231.56</v>
      </c>
      <c r="K209" s="81">
        <v>0</v>
      </c>
    </row>
    <row r="210" spans="1:11" x14ac:dyDescent="0.25">
      <c r="A210" s="90" t="s">
        <v>200</v>
      </c>
      <c r="B210" s="55">
        <v>2</v>
      </c>
      <c r="C210" s="2">
        <v>145.72</v>
      </c>
      <c r="D210" s="93">
        <v>0</v>
      </c>
      <c r="E210" s="94">
        <v>0</v>
      </c>
      <c r="F210" s="210">
        <v>0</v>
      </c>
      <c r="G210" s="94">
        <v>0</v>
      </c>
      <c r="H210" s="2">
        <v>0</v>
      </c>
      <c r="I210" s="81">
        <f t="shared" si="10"/>
        <v>-145.72</v>
      </c>
      <c r="J210" s="81">
        <f t="shared" si="11"/>
        <v>0</v>
      </c>
      <c r="K210" s="81">
        <v>0</v>
      </c>
    </row>
    <row r="211" spans="1:11" x14ac:dyDescent="0.25">
      <c r="A211" s="90" t="s">
        <v>231</v>
      </c>
      <c r="B211" s="55">
        <v>2</v>
      </c>
      <c r="C211" s="2">
        <v>145.72</v>
      </c>
      <c r="D211" s="93">
        <v>4</v>
      </c>
      <c r="E211" s="94">
        <v>271.56</v>
      </c>
      <c r="F211" s="210">
        <v>2</v>
      </c>
      <c r="G211" s="94">
        <v>283.76</v>
      </c>
      <c r="H211" s="2">
        <v>0</v>
      </c>
      <c r="I211" s="81">
        <f t="shared" si="10"/>
        <v>-145.72</v>
      </c>
      <c r="J211" s="81">
        <f t="shared" si="11"/>
        <v>-271.56</v>
      </c>
      <c r="K211" s="81">
        <v>-283.76</v>
      </c>
    </row>
    <row r="212" spans="1:11" x14ac:dyDescent="0.25">
      <c r="A212" s="90" t="s">
        <v>363</v>
      </c>
      <c r="B212" s="55">
        <v>2</v>
      </c>
      <c r="C212" s="2">
        <v>145.72</v>
      </c>
      <c r="D212" s="93">
        <v>5</v>
      </c>
      <c r="E212" s="94">
        <v>419.42</v>
      </c>
      <c r="F212" s="210">
        <v>4</v>
      </c>
      <c r="G212" s="94">
        <v>291.44</v>
      </c>
      <c r="H212" s="2">
        <v>0</v>
      </c>
      <c r="I212" s="81">
        <f t="shared" si="10"/>
        <v>-145.72</v>
      </c>
      <c r="J212" s="81">
        <f t="shared" si="11"/>
        <v>-419.42</v>
      </c>
      <c r="K212" s="81">
        <v>-291.44</v>
      </c>
    </row>
    <row r="213" spans="1:11" x14ac:dyDescent="0.25">
      <c r="A213" s="90">
        <v>315670</v>
      </c>
      <c r="B213" s="55">
        <v>2</v>
      </c>
      <c r="C213" s="2">
        <v>145.72</v>
      </c>
      <c r="D213" s="93">
        <v>0</v>
      </c>
      <c r="E213" s="94">
        <v>0</v>
      </c>
      <c r="F213" s="210">
        <v>0</v>
      </c>
      <c r="G213" s="94">
        <v>0</v>
      </c>
      <c r="H213" s="2">
        <v>0</v>
      </c>
      <c r="I213" s="81">
        <f t="shared" si="10"/>
        <v>-145.72</v>
      </c>
      <c r="J213" s="81">
        <f t="shared" si="11"/>
        <v>0</v>
      </c>
      <c r="K213" s="81">
        <v>0</v>
      </c>
    </row>
    <row r="214" spans="1:11" x14ac:dyDescent="0.25">
      <c r="A214" s="90">
        <v>350550</v>
      </c>
      <c r="B214" s="55">
        <v>2</v>
      </c>
      <c r="C214" s="2">
        <v>115.78</v>
      </c>
      <c r="D214" s="93">
        <v>0</v>
      </c>
      <c r="E214" s="94">
        <v>0</v>
      </c>
      <c r="F214" s="210">
        <v>0</v>
      </c>
      <c r="G214" s="94">
        <v>0</v>
      </c>
      <c r="H214" s="2">
        <v>0</v>
      </c>
      <c r="I214" s="81">
        <f t="shared" si="10"/>
        <v>-115.78</v>
      </c>
      <c r="J214" s="81">
        <f t="shared" si="11"/>
        <v>0</v>
      </c>
      <c r="K214" s="81">
        <v>0</v>
      </c>
    </row>
    <row r="215" spans="1:11" x14ac:dyDescent="0.25">
      <c r="A215" s="90">
        <v>510795</v>
      </c>
      <c r="B215" s="55">
        <v>2</v>
      </c>
      <c r="C215" s="2">
        <v>115.78</v>
      </c>
      <c r="D215" s="93">
        <v>2</v>
      </c>
      <c r="E215" s="94">
        <v>115.78</v>
      </c>
      <c r="F215" s="210">
        <v>0</v>
      </c>
      <c r="G215" s="94">
        <v>0</v>
      </c>
      <c r="H215" s="2">
        <v>0</v>
      </c>
      <c r="I215" s="81">
        <f t="shared" si="10"/>
        <v>-115.78</v>
      </c>
      <c r="J215" s="81">
        <f t="shared" si="11"/>
        <v>-115.78</v>
      </c>
      <c r="K215" s="81">
        <v>0</v>
      </c>
    </row>
    <row r="216" spans="1:11" x14ac:dyDescent="0.25">
      <c r="A216" s="90" t="s">
        <v>39</v>
      </c>
      <c r="B216" s="55">
        <v>4</v>
      </c>
      <c r="C216" s="2">
        <v>112.8</v>
      </c>
      <c r="D216" s="93">
        <v>0</v>
      </c>
      <c r="E216" s="94">
        <v>0</v>
      </c>
      <c r="F216" s="210">
        <v>0</v>
      </c>
      <c r="G216" s="94">
        <v>0</v>
      </c>
      <c r="H216" s="2">
        <v>0</v>
      </c>
      <c r="I216" s="81">
        <f t="shared" si="10"/>
        <v>-112.8</v>
      </c>
      <c r="J216" s="81">
        <f t="shared" si="11"/>
        <v>0</v>
      </c>
      <c r="K216" s="81">
        <v>0</v>
      </c>
    </row>
    <row r="217" spans="1:11" x14ac:dyDescent="0.25">
      <c r="A217" s="90" t="s">
        <v>243</v>
      </c>
      <c r="B217" s="55">
        <v>2</v>
      </c>
      <c r="C217" s="2">
        <v>36.4</v>
      </c>
      <c r="D217" s="93">
        <v>6</v>
      </c>
      <c r="E217" s="94">
        <v>633.24</v>
      </c>
      <c r="F217" s="210">
        <v>0</v>
      </c>
      <c r="G217" s="94">
        <v>0</v>
      </c>
      <c r="H217" s="2">
        <v>0</v>
      </c>
      <c r="I217" s="81">
        <f t="shared" si="10"/>
        <v>-36.4</v>
      </c>
      <c r="J217" s="81">
        <f t="shared" si="11"/>
        <v>-633.24</v>
      </c>
      <c r="K217" s="81">
        <v>0</v>
      </c>
    </row>
    <row r="218" spans="1:11" x14ac:dyDescent="0.25">
      <c r="A218" s="90">
        <v>355030</v>
      </c>
      <c r="B218" s="55">
        <v>2</v>
      </c>
      <c r="C218" s="2">
        <v>36.4</v>
      </c>
      <c r="D218" s="93">
        <v>2</v>
      </c>
      <c r="E218" s="94">
        <v>243.76</v>
      </c>
      <c r="F218" s="210">
        <v>0</v>
      </c>
      <c r="G218" s="94">
        <v>0</v>
      </c>
      <c r="H218" s="2">
        <v>0</v>
      </c>
      <c r="I218" s="81">
        <f t="shared" si="10"/>
        <v>-36.4</v>
      </c>
      <c r="J218" s="81">
        <f t="shared" si="11"/>
        <v>-243.76</v>
      </c>
      <c r="K218" s="81">
        <v>0</v>
      </c>
    </row>
    <row r="219" spans="1:11" x14ac:dyDescent="0.25">
      <c r="A219" s="90" t="s">
        <v>96</v>
      </c>
      <c r="B219" s="55">
        <v>0</v>
      </c>
      <c r="C219" s="2">
        <v>0</v>
      </c>
      <c r="D219" s="93">
        <v>2</v>
      </c>
      <c r="E219" s="94">
        <v>76.400000000000006</v>
      </c>
      <c r="F219" s="210">
        <v>4</v>
      </c>
      <c r="G219" s="94">
        <v>72.8</v>
      </c>
      <c r="H219" s="2">
        <v>0</v>
      </c>
      <c r="I219" s="81">
        <f t="shared" si="10"/>
        <v>0</v>
      </c>
      <c r="J219" s="81">
        <f t="shared" si="11"/>
        <v>-76.400000000000006</v>
      </c>
      <c r="K219" s="81">
        <v>-72.8</v>
      </c>
    </row>
    <row r="220" spans="1:11" x14ac:dyDescent="0.25">
      <c r="A220" s="90" t="s">
        <v>127</v>
      </c>
      <c r="B220" s="55">
        <v>0</v>
      </c>
      <c r="C220" s="2">
        <v>0</v>
      </c>
      <c r="D220" s="93">
        <v>12</v>
      </c>
      <c r="E220" s="94">
        <v>822.44</v>
      </c>
      <c r="F220" s="210">
        <v>6</v>
      </c>
      <c r="G220" s="94">
        <v>410.58</v>
      </c>
      <c r="H220" s="2">
        <v>0</v>
      </c>
      <c r="I220" s="81">
        <f t="shared" si="10"/>
        <v>0</v>
      </c>
      <c r="J220" s="81">
        <f t="shared" si="11"/>
        <v>-822.44</v>
      </c>
      <c r="K220" s="81">
        <v>-410.58</v>
      </c>
    </row>
    <row r="221" spans="1:11" x14ac:dyDescent="0.25">
      <c r="A221" s="90" t="s">
        <v>190</v>
      </c>
      <c r="B221" s="55">
        <v>0</v>
      </c>
      <c r="C221" s="2">
        <v>0</v>
      </c>
      <c r="D221" s="93">
        <v>2</v>
      </c>
      <c r="E221" s="94">
        <v>168.43</v>
      </c>
      <c r="F221" s="210">
        <v>4</v>
      </c>
      <c r="G221" s="94">
        <v>376.86</v>
      </c>
      <c r="H221" s="2">
        <v>0</v>
      </c>
      <c r="I221" s="81">
        <f t="shared" si="10"/>
        <v>0</v>
      </c>
      <c r="J221" s="81">
        <f t="shared" si="11"/>
        <v>-168.43</v>
      </c>
      <c r="K221" s="81">
        <v>-376.86</v>
      </c>
    </row>
    <row r="222" spans="1:11" x14ac:dyDescent="0.25">
      <c r="A222" s="90" t="s">
        <v>227</v>
      </c>
      <c r="B222" s="55">
        <v>0</v>
      </c>
      <c r="C222" s="2">
        <v>0</v>
      </c>
      <c r="D222" s="93">
        <v>2</v>
      </c>
      <c r="E222" s="94">
        <v>265.10000000000002</v>
      </c>
      <c r="F222" s="210">
        <v>0</v>
      </c>
      <c r="G222" s="94">
        <v>0</v>
      </c>
      <c r="H222" s="2">
        <v>0</v>
      </c>
      <c r="I222" s="81">
        <f t="shared" si="10"/>
        <v>0</v>
      </c>
      <c r="J222" s="81">
        <f t="shared" si="11"/>
        <v>-265.10000000000002</v>
      </c>
      <c r="K222" s="81">
        <v>0</v>
      </c>
    </row>
    <row r="223" spans="1:11" x14ac:dyDescent="0.25">
      <c r="A223" s="90" t="s">
        <v>372</v>
      </c>
      <c r="B223" s="55">
        <v>0</v>
      </c>
      <c r="C223" s="2">
        <v>0</v>
      </c>
      <c r="D223" s="93">
        <v>4</v>
      </c>
      <c r="E223" s="94">
        <v>328.76</v>
      </c>
      <c r="F223" s="210">
        <v>2</v>
      </c>
      <c r="G223" s="94">
        <v>204.38</v>
      </c>
      <c r="H223" s="2">
        <v>0</v>
      </c>
      <c r="I223" s="81">
        <f t="shared" si="10"/>
        <v>0</v>
      </c>
      <c r="J223" s="81">
        <f t="shared" si="11"/>
        <v>-328.76</v>
      </c>
      <c r="K223" s="81">
        <v>-204.38</v>
      </c>
    </row>
    <row r="224" spans="1:11" x14ac:dyDescent="0.25">
      <c r="A224" s="90" t="s">
        <v>394</v>
      </c>
      <c r="B224" s="55">
        <v>0</v>
      </c>
      <c r="C224" s="2">
        <v>0</v>
      </c>
      <c r="D224" s="93">
        <v>6</v>
      </c>
      <c r="E224" s="94">
        <v>731.28</v>
      </c>
      <c r="F224" s="210">
        <v>4</v>
      </c>
      <c r="G224" s="94">
        <v>527.52</v>
      </c>
      <c r="H224" s="2">
        <v>0</v>
      </c>
      <c r="I224" s="81">
        <f t="shared" si="10"/>
        <v>0</v>
      </c>
      <c r="J224" s="81">
        <f t="shared" si="11"/>
        <v>-731.28</v>
      </c>
      <c r="K224" s="81">
        <v>-527.52</v>
      </c>
    </row>
    <row r="225" spans="1:11" x14ac:dyDescent="0.25">
      <c r="A225" s="90" t="s">
        <v>398</v>
      </c>
      <c r="B225" s="55">
        <v>0</v>
      </c>
      <c r="C225" s="2">
        <v>0</v>
      </c>
      <c r="D225" s="93">
        <v>4</v>
      </c>
      <c r="E225" s="94">
        <v>487.52</v>
      </c>
      <c r="F225" s="210">
        <v>4</v>
      </c>
      <c r="G225" s="94">
        <v>487.52000000000004</v>
      </c>
      <c r="H225" s="2">
        <v>0</v>
      </c>
      <c r="I225" s="81">
        <f t="shared" ref="I225:I275" si="12">H225-C225</f>
        <v>0</v>
      </c>
      <c r="J225" s="81">
        <f t="shared" ref="J225:J275" si="13">H225-E225</f>
        <v>-487.52</v>
      </c>
      <c r="K225" s="81">
        <v>-487.52000000000004</v>
      </c>
    </row>
    <row r="226" spans="1:11" x14ac:dyDescent="0.25">
      <c r="A226" s="90" t="s">
        <v>406</v>
      </c>
      <c r="B226" s="55">
        <v>0</v>
      </c>
      <c r="C226" s="2">
        <v>0</v>
      </c>
      <c r="D226" s="93">
        <v>4</v>
      </c>
      <c r="E226" s="94">
        <v>331.44</v>
      </c>
      <c r="F226" s="210">
        <v>2</v>
      </c>
      <c r="G226" s="94">
        <v>145.72</v>
      </c>
      <c r="H226" s="2">
        <v>0</v>
      </c>
      <c r="I226" s="81">
        <f t="shared" si="12"/>
        <v>0</v>
      </c>
      <c r="J226" s="81">
        <f t="shared" si="13"/>
        <v>-331.44</v>
      </c>
      <c r="K226" s="81">
        <v>-145.72</v>
      </c>
    </row>
    <row r="227" spans="1:11" x14ac:dyDescent="0.25">
      <c r="A227" s="90" t="s">
        <v>409</v>
      </c>
      <c r="B227" s="55">
        <v>0</v>
      </c>
      <c r="C227" s="2">
        <v>0</v>
      </c>
      <c r="D227" s="93">
        <v>4</v>
      </c>
      <c r="E227" s="94">
        <v>487.52</v>
      </c>
      <c r="F227" s="210">
        <v>4</v>
      </c>
      <c r="G227" s="94">
        <v>527.52</v>
      </c>
      <c r="H227" s="2">
        <v>0</v>
      </c>
      <c r="I227" s="81">
        <f t="shared" si="12"/>
        <v>0</v>
      </c>
      <c r="J227" s="81">
        <f t="shared" si="13"/>
        <v>-487.52</v>
      </c>
      <c r="K227" s="81">
        <v>-527.52</v>
      </c>
    </row>
    <row r="228" spans="1:11" x14ac:dyDescent="0.25">
      <c r="A228" s="90">
        <v>261390</v>
      </c>
      <c r="B228" s="55">
        <v>0</v>
      </c>
      <c r="C228" s="2">
        <v>0</v>
      </c>
      <c r="D228" s="93">
        <v>2</v>
      </c>
      <c r="E228" s="94">
        <v>243.76</v>
      </c>
      <c r="F228" s="210">
        <v>0</v>
      </c>
      <c r="G228" s="94">
        <v>0</v>
      </c>
      <c r="H228" s="2">
        <v>0</v>
      </c>
      <c r="I228" s="81">
        <f t="shared" si="12"/>
        <v>0</v>
      </c>
      <c r="J228" s="81">
        <f t="shared" si="13"/>
        <v>-243.76</v>
      </c>
      <c r="K228" s="81">
        <v>0</v>
      </c>
    </row>
    <row r="229" spans="1:11" x14ac:dyDescent="0.25">
      <c r="A229" s="90">
        <v>431480</v>
      </c>
      <c r="B229" s="55">
        <v>0</v>
      </c>
      <c r="C229" s="2">
        <v>0</v>
      </c>
      <c r="D229" s="93">
        <v>4</v>
      </c>
      <c r="E229" s="94">
        <v>291.44</v>
      </c>
      <c r="F229" s="210">
        <v>0</v>
      </c>
      <c r="G229" s="94">
        <v>0</v>
      </c>
      <c r="H229" s="2">
        <v>0</v>
      </c>
      <c r="I229" s="81">
        <f t="shared" si="12"/>
        <v>0</v>
      </c>
      <c r="J229" s="81">
        <f t="shared" si="13"/>
        <v>-291.44</v>
      </c>
      <c r="K229" s="81">
        <v>0</v>
      </c>
    </row>
    <row r="230" spans="1:11" x14ac:dyDescent="0.25">
      <c r="A230" s="90">
        <v>280030</v>
      </c>
      <c r="B230" s="55">
        <v>0</v>
      </c>
      <c r="C230" s="2">
        <v>0</v>
      </c>
      <c r="D230" s="93">
        <v>4</v>
      </c>
      <c r="E230" s="94">
        <v>368.76</v>
      </c>
      <c r="F230" s="210">
        <v>0</v>
      </c>
      <c r="G230" s="94">
        <v>0</v>
      </c>
      <c r="H230" s="2">
        <v>0</v>
      </c>
      <c r="I230" s="81">
        <f t="shared" si="12"/>
        <v>0</v>
      </c>
      <c r="J230" s="81">
        <f t="shared" si="13"/>
        <v>-368.76</v>
      </c>
      <c r="K230" s="81">
        <v>0</v>
      </c>
    </row>
    <row r="231" spans="1:11" x14ac:dyDescent="0.25">
      <c r="A231" s="90">
        <v>230830</v>
      </c>
      <c r="B231" s="55">
        <v>0</v>
      </c>
      <c r="C231" s="2">
        <v>0</v>
      </c>
      <c r="D231" s="93">
        <v>6</v>
      </c>
      <c r="E231" s="94">
        <v>533.14</v>
      </c>
      <c r="F231" s="210">
        <v>0</v>
      </c>
      <c r="G231" s="94">
        <v>0</v>
      </c>
      <c r="H231" s="2">
        <v>0</v>
      </c>
      <c r="I231" s="81">
        <f t="shared" si="12"/>
        <v>0</v>
      </c>
      <c r="J231" s="81">
        <f t="shared" si="13"/>
        <v>-533.14</v>
      </c>
      <c r="K231" s="81">
        <v>0</v>
      </c>
    </row>
    <row r="232" spans="1:11" x14ac:dyDescent="0.25">
      <c r="A232" s="90">
        <v>330610</v>
      </c>
      <c r="B232" s="55">
        <v>0</v>
      </c>
      <c r="C232" s="2">
        <v>0</v>
      </c>
      <c r="D232" s="93">
        <v>4</v>
      </c>
      <c r="E232" s="94">
        <v>527.52</v>
      </c>
      <c r="F232" s="210">
        <v>0</v>
      </c>
      <c r="G232" s="94">
        <v>0</v>
      </c>
      <c r="H232" s="2">
        <v>0</v>
      </c>
      <c r="I232" s="81">
        <f t="shared" si="12"/>
        <v>0</v>
      </c>
      <c r="J232" s="81">
        <f t="shared" si="13"/>
        <v>-527.52</v>
      </c>
      <c r="K232" s="81">
        <v>0</v>
      </c>
    </row>
    <row r="233" spans="1:11" x14ac:dyDescent="0.25">
      <c r="A233" s="90">
        <v>355060</v>
      </c>
      <c r="B233" s="55">
        <v>0</v>
      </c>
      <c r="C233" s="2">
        <v>0</v>
      </c>
      <c r="D233" s="93">
        <v>4</v>
      </c>
      <c r="E233" s="94">
        <v>291.44</v>
      </c>
      <c r="F233" s="210">
        <v>0</v>
      </c>
      <c r="G233" s="94">
        <v>0</v>
      </c>
      <c r="H233" s="2">
        <v>0</v>
      </c>
      <c r="I233" s="81">
        <f t="shared" si="12"/>
        <v>0</v>
      </c>
      <c r="J233" s="81">
        <f t="shared" si="13"/>
        <v>-291.44</v>
      </c>
      <c r="K233" s="81">
        <v>0</v>
      </c>
    </row>
    <row r="234" spans="1:11" x14ac:dyDescent="0.25">
      <c r="A234" s="90">
        <v>312980</v>
      </c>
      <c r="B234" s="55">
        <v>0</v>
      </c>
      <c r="C234" s="2">
        <v>0</v>
      </c>
      <c r="D234" s="93">
        <v>2</v>
      </c>
      <c r="E234" s="94">
        <v>204.38</v>
      </c>
      <c r="F234" s="210">
        <v>0</v>
      </c>
      <c r="G234" s="94">
        <v>0</v>
      </c>
      <c r="H234" s="2">
        <v>0</v>
      </c>
      <c r="I234" s="81">
        <f t="shared" si="12"/>
        <v>0</v>
      </c>
      <c r="J234" s="81">
        <f t="shared" si="13"/>
        <v>-204.38</v>
      </c>
      <c r="K234" s="81">
        <v>0</v>
      </c>
    </row>
    <row r="235" spans="1:11" x14ac:dyDescent="0.25">
      <c r="A235" s="90">
        <v>314330</v>
      </c>
      <c r="B235" s="55">
        <v>0</v>
      </c>
      <c r="C235" s="2">
        <v>0</v>
      </c>
      <c r="D235" s="93">
        <v>442</v>
      </c>
      <c r="E235" s="94">
        <v>40493.269999999997</v>
      </c>
      <c r="F235" s="210">
        <v>0</v>
      </c>
      <c r="G235" s="94">
        <v>0</v>
      </c>
      <c r="H235" s="2">
        <v>0</v>
      </c>
      <c r="I235" s="81">
        <f t="shared" si="12"/>
        <v>0</v>
      </c>
      <c r="J235" s="81">
        <f t="shared" si="13"/>
        <v>-40493.269999999997</v>
      </c>
      <c r="K235" s="81">
        <v>0</v>
      </c>
    </row>
    <row r="236" spans="1:11" x14ac:dyDescent="0.25">
      <c r="A236" s="90">
        <v>316860</v>
      </c>
      <c r="B236" s="55">
        <v>0</v>
      </c>
      <c r="C236" s="2">
        <v>0</v>
      </c>
      <c r="D236" s="93">
        <v>82</v>
      </c>
      <c r="E236" s="94">
        <v>7436.03</v>
      </c>
      <c r="F236" s="210">
        <v>0</v>
      </c>
      <c r="G236" s="94">
        <v>0</v>
      </c>
      <c r="H236" s="2">
        <v>0</v>
      </c>
      <c r="I236" s="81">
        <f t="shared" si="12"/>
        <v>0</v>
      </c>
      <c r="J236" s="81">
        <f t="shared" si="13"/>
        <v>-7436.03</v>
      </c>
      <c r="K236" s="81">
        <v>0</v>
      </c>
    </row>
    <row r="237" spans="1:11" x14ac:dyDescent="0.25">
      <c r="A237" s="90">
        <v>311880</v>
      </c>
      <c r="B237" s="55">
        <v>0</v>
      </c>
      <c r="C237" s="2">
        <v>0</v>
      </c>
      <c r="D237" s="93">
        <v>12</v>
      </c>
      <c r="E237" s="94">
        <v>1148.3399999999999</v>
      </c>
      <c r="F237" s="210">
        <v>0</v>
      </c>
      <c r="G237" s="94">
        <v>0</v>
      </c>
      <c r="H237" s="2">
        <v>0</v>
      </c>
      <c r="I237" s="81">
        <f t="shared" si="12"/>
        <v>0</v>
      </c>
      <c r="J237" s="81">
        <f t="shared" si="13"/>
        <v>-1148.3399999999999</v>
      </c>
      <c r="K237" s="81">
        <v>0</v>
      </c>
    </row>
    <row r="238" spans="1:11" x14ac:dyDescent="0.25">
      <c r="A238" s="90">
        <v>314800</v>
      </c>
      <c r="B238" s="55">
        <v>0</v>
      </c>
      <c r="C238" s="2">
        <v>0</v>
      </c>
      <c r="D238" s="93">
        <v>140</v>
      </c>
      <c r="E238" s="94">
        <v>12827.96</v>
      </c>
      <c r="F238" s="210">
        <v>0</v>
      </c>
      <c r="G238" s="94">
        <v>0</v>
      </c>
      <c r="H238" s="2">
        <v>0</v>
      </c>
      <c r="I238" s="81">
        <f t="shared" si="12"/>
        <v>0</v>
      </c>
      <c r="J238" s="81">
        <f t="shared" si="13"/>
        <v>-12827.96</v>
      </c>
      <c r="K238" s="81">
        <v>0</v>
      </c>
    </row>
    <row r="239" spans="1:11" x14ac:dyDescent="0.25">
      <c r="A239" s="90">
        <v>314810</v>
      </c>
      <c r="B239" s="55">
        <v>0</v>
      </c>
      <c r="C239" s="2">
        <v>0</v>
      </c>
      <c r="D239" s="93">
        <v>88</v>
      </c>
      <c r="E239" s="94">
        <v>8302.56</v>
      </c>
      <c r="F239" s="210">
        <v>0</v>
      </c>
      <c r="G239" s="94">
        <v>0</v>
      </c>
      <c r="H239" s="2">
        <v>0</v>
      </c>
      <c r="I239" s="81">
        <f t="shared" si="12"/>
        <v>0</v>
      </c>
      <c r="J239" s="81">
        <f t="shared" si="13"/>
        <v>-8302.56</v>
      </c>
      <c r="K239" s="81">
        <v>0</v>
      </c>
    </row>
    <row r="240" spans="1:11" x14ac:dyDescent="0.25">
      <c r="A240" s="90">
        <v>313695</v>
      </c>
      <c r="B240" s="55">
        <v>0</v>
      </c>
      <c r="C240" s="2">
        <v>0</v>
      </c>
      <c r="D240" s="93">
        <v>2</v>
      </c>
      <c r="E240" s="94">
        <v>243.76</v>
      </c>
      <c r="F240" s="210">
        <v>0</v>
      </c>
      <c r="G240" s="94">
        <v>0</v>
      </c>
      <c r="H240" s="2">
        <v>0</v>
      </c>
      <c r="I240" s="81">
        <f t="shared" si="12"/>
        <v>0</v>
      </c>
      <c r="J240" s="81">
        <f t="shared" si="13"/>
        <v>-243.76</v>
      </c>
      <c r="K240" s="81">
        <v>0</v>
      </c>
    </row>
    <row r="241" spans="1:11" x14ac:dyDescent="0.25">
      <c r="A241" s="90">
        <v>315120</v>
      </c>
      <c r="B241" s="55">
        <v>0</v>
      </c>
      <c r="C241" s="2">
        <v>0</v>
      </c>
      <c r="D241" s="93">
        <v>68</v>
      </c>
      <c r="E241" s="94">
        <v>6543.88</v>
      </c>
      <c r="F241" s="210">
        <v>0</v>
      </c>
      <c r="G241" s="94">
        <v>0</v>
      </c>
      <c r="H241" s="2">
        <v>0</v>
      </c>
      <c r="I241" s="81">
        <f t="shared" si="12"/>
        <v>0</v>
      </c>
      <c r="J241" s="81">
        <f t="shared" si="13"/>
        <v>-6543.88</v>
      </c>
      <c r="K241" s="81">
        <v>0</v>
      </c>
    </row>
    <row r="242" spans="1:11" x14ac:dyDescent="0.25">
      <c r="A242" s="90">
        <v>311950</v>
      </c>
      <c r="B242" s="55">
        <v>0</v>
      </c>
      <c r="C242" s="2">
        <v>0</v>
      </c>
      <c r="D242" s="93">
        <v>2</v>
      </c>
      <c r="E242" s="94">
        <v>243.76</v>
      </c>
      <c r="F242" s="210">
        <v>0</v>
      </c>
      <c r="G242" s="94">
        <v>0</v>
      </c>
      <c r="H242" s="2">
        <v>0</v>
      </c>
      <c r="I242" s="81">
        <f t="shared" si="12"/>
        <v>0</v>
      </c>
      <c r="J242" s="81">
        <f t="shared" si="13"/>
        <v>-243.76</v>
      </c>
      <c r="K242" s="81">
        <v>0</v>
      </c>
    </row>
    <row r="243" spans="1:11" x14ac:dyDescent="0.25">
      <c r="A243" s="90">
        <v>317075</v>
      </c>
      <c r="B243" s="55">
        <v>0</v>
      </c>
      <c r="C243" s="2">
        <v>0</v>
      </c>
      <c r="D243" s="93">
        <v>2</v>
      </c>
      <c r="E243" s="94">
        <v>243.76</v>
      </c>
      <c r="F243" s="210">
        <v>0</v>
      </c>
      <c r="G243" s="94">
        <v>0</v>
      </c>
      <c r="H243" s="2">
        <v>0</v>
      </c>
      <c r="I243" s="81">
        <f t="shared" si="12"/>
        <v>0</v>
      </c>
      <c r="J243" s="81">
        <f t="shared" si="13"/>
        <v>-243.76</v>
      </c>
      <c r="K243" s="81">
        <v>0</v>
      </c>
    </row>
    <row r="244" spans="1:11" x14ac:dyDescent="0.25">
      <c r="A244" s="90">
        <v>313930</v>
      </c>
      <c r="B244" s="55">
        <v>0</v>
      </c>
      <c r="C244" s="2">
        <v>0</v>
      </c>
      <c r="D244" s="93">
        <v>6</v>
      </c>
      <c r="E244" s="94">
        <v>514.48</v>
      </c>
      <c r="F244" s="210">
        <v>0</v>
      </c>
      <c r="G244" s="94">
        <v>0</v>
      </c>
      <c r="H244" s="2">
        <v>0</v>
      </c>
      <c r="I244" s="81">
        <f t="shared" si="12"/>
        <v>0</v>
      </c>
      <c r="J244" s="81">
        <f t="shared" si="13"/>
        <v>-514.48</v>
      </c>
      <c r="K244" s="81">
        <v>0</v>
      </c>
    </row>
    <row r="245" spans="1:11" x14ac:dyDescent="0.25">
      <c r="A245" s="90">
        <v>313510</v>
      </c>
      <c r="B245" s="55">
        <v>0</v>
      </c>
      <c r="C245" s="2">
        <v>0</v>
      </c>
      <c r="D245" s="93">
        <v>51</v>
      </c>
      <c r="E245" s="94">
        <v>4565.8999999999996</v>
      </c>
      <c r="F245" s="210">
        <v>0</v>
      </c>
      <c r="G245" s="94">
        <v>0</v>
      </c>
      <c r="H245" s="2">
        <v>0</v>
      </c>
      <c r="I245" s="81">
        <f t="shared" si="12"/>
        <v>0</v>
      </c>
      <c r="J245" s="81">
        <f t="shared" si="13"/>
        <v>-4565.8999999999996</v>
      </c>
      <c r="K245" s="81">
        <v>0</v>
      </c>
    </row>
    <row r="246" spans="1:11" x14ac:dyDescent="0.25">
      <c r="A246" s="90">
        <v>316695</v>
      </c>
      <c r="B246" s="55">
        <v>0</v>
      </c>
      <c r="C246" s="2">
        <v>0</v>
      </c>
      <c r="D246" s="93">
        <v>2</v>
      </c>
      <c r="E246" s="94">
        <v>243.76</v>
      </c>
      <c r="F246" s="210">
        <v>0</v>
      </c>
      <c r="G246" s="94">
        <v>0</v>
      </c>
      <c r="H246" s="2">
        <v>0</v>
      </c>
      <c r="I246" s="81">
        <f t="shared" si="12"/>
        <v>0</v>
      </c>
      <c r="J246" s="81">
        <f t="shared" si="13"/>
        <v>-243.76</v>
      </c>
      <c r="K246" s="81">
        <v>0</v>
      </c>
    </row>
    <row r="247" spans="1:11" x14ac:dyDescent="0.25">
      <c r="A247" s="90">
        <v>312965</v>
      </c>
      <c r="B247" s="55">
        <v>0</v>
      </c>
      <c r="C247" s="2">
        <v>0</v>
      </c>
      <c r="D247" s="93">
        <v>4</v>
      </c>
      <c r="E247" s="94">
        <v>359.54</v>
      </c>
      <c r="F247" s="210">
        <v>0</v>
      </c>
      <c r="G247" s="94">
        <v>0</v>
      </c>
      <c r="H247" s="2">
        <v>0</v>
      </c>
      <c r="I247" s="81">
        <f t="shared" si="12"/>
        <v>0</v>
      </c>
      <c r="J247" s="81">
        <f t="shared" si="13"/>
        <v>-359.54</v>
      </c>
      <c r="K247" s="81">
        <v>0</v>
      </c>
    </row>
    <row r="248" spans="1:11" x14ac:dyDescent="0.25">
      <c r="A248" s="90">
        <v>316110</v>
      </c>
      <c r="B248" s="55">
        <v>0</v>
      </c>
      <c r="C248" s="2">
        <v>0</v>
      </c>
      <c r="D248" s="93">
        <v>6</v>
      </c>
      <c r="E248" s="94">
        <v>593.86</v>
      </c>
      <c r="F248" s="210">
        <v>0</v>
      </c>
      <c r="G248" s="94">
        <v>0</v>
      </c>
      <c r="H248" s="2">
        <v>0</v>
      </c>
      <c r="I248" s="81">
        <f t="shared" si="12"/>
        <v>0</v>
      </c>
      <c r="J248" s="81">
        <f t="shared" si="13"/>
        <v>-593.86</v>
      </c>
      <c r="K248" s="81">
        <v>0</v>
      </c>
    </row>
    <row r="249" spans="1:11" x14ac:dyDescent="0.25">
      <c r="A249" s="90">
        <v>316245</v>
      </c>
      <c r="B249" s="55">
        <v>0</v>
      </c>
      <c r="C249" s="2">
        <v>0</v>
      </c>
      <c r="D249" s="93">
        <v>2</v>
      </c>
      <c r="E249" s="94">
        <v>145.72</v>
      </c>
      <c r="F249" s="210">
        <v>0</v>
      </c>
      <c r="G249" s="94">
        <v>0</v>
      </c>
      <c r="H249" s="2">
        <v>0</v>
      </c>
      <c r="I249" s="81">
        <f t="shared" si="12"/>
        <v>0</v>
      </c>
      <c r="J249" s="81">
        <f t="shared" si="13"/>
        <v>-145.72</v>
      </c>
      <c r="K249" s="81">
        <v>0</v>
      </c>
    </row>
    <row r="250" spans="1:11" x14ac:dyDescent="0.25">
      <c r="A250" s="90">
        <v>310860</v>
      </c>
      <c r="B250" s="55">
        <v>0</v>
      </c>
      <c r="C250" s="2">
        <v>0</v>
      </c>
      <c r="D250" s="93">
        <v>4</v>
      </c>
      <c r="E250" s="94">
        <v>370.82</v>
      </c>
      <c r="F250" s="210">
        <v>0</v>
      </c>
      <c r="G250" s="94">
        <v>0</v>
      </c>
      <c r="H250" s="2">
        <v>0</v>
      </c>
      <c r="I250" s="81">
        <f t="shared" si="12"/>
        <v>0</v>
      </c>
      <c r="J250" s="81">
        <f t="shared" si="13"/>
        <v>-370.82</v>
      </c>
      <c r="K250" s="81">
        <v>0</v>
      </c>
    </row>
    <row r="251" spans="1:11" x14ac:dyDescent="0.25">
      <c r="A251" s="90">
        <v>313710</v>
      </c>
      <c r="B251" s="55">
        <v>0</v>
      </c>
      <c r="C251" s="2">
        <v>0</v>
      </c>
      <c r="D251" s="93">
        <v>2</v>
      </c>
      <c r="E251" s="94">
        <v>225.1</v>
      </c>
      <c r="F251" s="210">
        <v>0</v>
      </c>
      <c r="G251" s="94">
        <v>0</v>
      </c>
      <c r="H251" s="2">
        <v>0</v>
      </c>
      <c r="I251" s="81">
        <f t="shared" si="12"/>
        <v>0</v>
      </c>
      <c r="J251" s="81">
        <f t="shared" si="13"/>
        <v>-225.1</v>
      </c>
      <c r="K251" s="81">
        <v>0</v>
      </c>
    </row>
    <row r="252" spans="1:11" x14ac:dyDescent="0.25">
      <c r="A252" s="90">
        <v>311650</v>
      </c>
      <c r="B252" s="55">
        <v>0</v>
      </c>
      <c r="C252" s="2">
        <v>0</v>
      </c>
      <c r="D252" s="93">
        <v>2</v>
      </c>
      <c r="E252" s="94">
        <v>283.76</v>
      </c>
      <c r="F252" s="210">
        <v>0</v>
      </c>
      <c r="G252" s="94">
        <v>0</v>
      </c>
      <c r="H252" s="2">
        <v>0</v>
      </c>
      <c r="I252" s="81">
        <f t="shared" si="12"/>
        <v>0</v>
      </c>
      <c r="J252" s="81">
        <f t="shared" si="13"/>
        <v>-283.76</v>
      </c>
      <c r="K252" s="81">
        <v>0</v>
      </c>
    </row>
    <row r="253" spans="1:11" x14ac:dyDescent="0.25">
      <c r="A253" s="90">
        <v>316670</v>
      </c>
      <c r="B253" s="55">
        <v>0</v>
      </c>
      <c r="C253" s="2">
        <v>0</v>
      </c>
      <c r="D253" s="93">
        <v>2</v>
      </c>
      <c r="E253" s="94">
        <v>185.72</v>
      </c>
      <c r="F253" s="210">
        <v>0</v>
      </c>
      <c r="G253" s="94">
        <v>0</v>
      </c>
      <c r="H253" s="2">
        <v>0</v>
      </c>
      <c r="I253" s="81">
        <f t="shared" si="12"/>
        <v>0</v>
      </c>
      <c r="J253" s="81">
        <f t="shared" si="13"/>
        <v>-185.72</v>
      </c>
      <c r="K253" s="81">
        <v>0</v>
      </c>
    </row>
    <row r="254" spans="1:11" x14ac:dyDescent="0.25">
      <c r="A254" s="90">
        <v>315760</v>
      </c>
      <c r="B254" s="55">
        <v>0</v>
      </c>
      <c r="C254" s="2">
        <v>0</v>
      </c>
      <c r="D254" s="93">
        <v>6</v>
      </c>
      <c r="E254" s="94">
        <v>545.26</v>
      </c>
      <c r="F254" s="210">
        <v>0</v>
      </c>
      <c r="G254" s="94">
        <v>0</v>
      </c>
      <c r="H254" s="2">
        <v>0</v>
      </c>
      <c r="I254" s="81">
        <f t="shared" si="12"/>
        <v>0</v>
      </c>
      <c r="J254" s="81">
        <f t="shared" si="13"/>
        <v>-545.26</v>
      </c>
      <c r="K254" s="81">
        <v>0</v>
      </c>
    </row>
    <row r="255" spans="1:11" x14ac:dyDescent="0.25">
      <c r="A255" s="90">
        <v>316710</v>
      </c>
      <c r="B255" s="55">
        <v>0</v>
      </c>
      <c r="C255" s="2">
        <v>0</v>
      </c>
      <c r="D255" s="93">
        <v>2</v>
      </c>
      <c r="E255" s="94">
        <v>243.76</v>
      </c>
      <c r="F255" s="210">
        <v>0</v>
      </c>
      <c r="G255" s="94">
        <v>0</v>
      </c>
      <c r="H255" s="2">
        <v>0</v>
      </c>
      <c r="I255" s="81">
        <f t="shared" si="12"/>
        <v>0</v>
      </c>
      <c r="J255" s="81">
        <f t="shared" si="13"/>
        <v>-243.76</v>
      </c>
      <c r="K255" s="81">
        <v>0</v>
      </c>
    </row>
    <row r="256" spans="1:11" x14ac:dyDescent="0.25">
      <c r="A256" s="90">
        <v>314085</v>
      </c>
      <c r="B256" s="55">
        <v>0</v>
      </c>
      <c r="C256" s="2">
        <v>0</v>
      </c>
      <c r="D256" s="93">
        <v>2</v>
      </c>
      <c r="E256" s="94">
        <v>185.72</v>
      </c>
      <c r="F256" s="210">
        <v>0</v>
      </c>
      <c r="G256" s="94">
        <v>0</v>
      </c>
      <c r="H256" s="2">
        <v>0</v>
      </c>
      <c r="I256" s="81">
        <f t="shared" si="12"/>
        <v>0</v>
      </c>
      <c r="J256" s="81">
        <f t="shared" si="13"/>
        <v>-185.72</v>
      </c>
      <c r="K256" s="81">
        <v>0</v>
      </c>
    </row>
    <row r="257" spans="1:11" x14ac:dyDescent="0.25">
      <c r="A257" s="90">
        <v>316265</v>
      </c>
      <c r="B257" s="55">
        <v>0</v>
      </c>
      <c r="C257" s="2">
        <v>0</v>
      </c>
      <c r="D257" s="93">
        <v>2</v>
      </c>
      <c r="E257" s="94">
        <v>185.72</v>
      </c>
      <c r="F257" s="210">
        <v>0</v>
      </c>
      <c r="G257" s="94">
        <v>0</v>
      </c>
      <c r="H257" s="2">
        <v>0</v>
      </c>
      <c r="I257" s="81">
        <f t="shared" si="12"/>
        <v>0</v>
      </c>
      <c r="J257" s="81">
        <f t="shared" si="13"/>
        <v>-185.72</v>
      </c>
      <c r="K257" s="81">
        <v>0</v>
      </c>
    </row>
    <row r="258" spans="1:11" x14ac:dyDescent="0.25">
      <c r="A258" s="90">
        <v>521020</v>
      </c>
      <c r="B258" s="55">
        <v>0</v>
      </c>
      <c r="C258" s="2">
        <v>0</v>
      </c>
      <c r="D258" s="93">
        <v>2</v>
      </c>
      <c r="E258" s="94">
        <v>76.400000000000006</v>
      </c>
      <c r="F258" s="210">
        <v>0</v>
      </c>
      <c r="G258" s="94">
        <v>0</v>
      </c>
      <c r="H258" s="2">
        <v>0</v>
      </c>
      <c r="I258" s="81">
        <f t="shared" si="12"/>
        <v>0</v>
      </c>
      <c r="J258" s="81">
        <f t="shared" si="13"/>
        <v>-76.400000000000006</v>
      </c>
      <c r="K258" s="81">
        <v>0</v>
      </c>
    </row>
    <row r="259" spans="1:11" x14ac:dyDescent="0.25">
      <c r="A259" s="90">
        <v>310090</v>
      </c>
      <c r="B259" s="55">
        <v>0</v>
      </c>
      <c r="C259" s="2">
        <v>0</v>
      </c>
      <c r="D259" s="93">
        <v>2</v>
      </c>
      <c r="E259" s="94">
        <v>145.72</v>
      </c>
      <c r="F259" s="210">
        <v>0</v>
      </c>
      <c r="G259" s="94">
        <v>0</v>
      </c>
      <c r="H259" s="2">
        <v>0</v>
      </c>
      <c r="I259" s="81">
        <f t="shared" si="12"/>
        <v>0</v>
      </c>
      <c r="J259" s="81">
        <f t="shared" si="13"/>
        <v>-145.72</v>
      </c>
      <c r="K259" s="81">
        <v>0</v>
      </c>
    </row>
    <row r="260" spans="1:11" x14ac:dyDescent="0.25">
      <c r="A260" s="90">
        <v>314100</v>
      </c>
      <c r="B260" s="55">
        <v>0</v>
      </c>
      <c r="C260" s="2">
        <v>0</v>
      </c>
      <c r="D260" s="93">
        <v>2</v>
      </c>
      <c r="E260" s="94">
        <v>243.76</v>
      </c>
      <c r="F260" s="210">
        <v>0</v>
      </c>
      <c r="G260" s="94">
        <v>0</v>
      </c>
      <c r="H260" s="2">
        <v>0</v>
      </c>
      <c r="I260" s="81">
        <f t="shared" si="12"/>
        <v>0</v>
      </c>
      <c r="J260" s="81">
        <f t="shared" si="13"/>
        <v>-243.76</v>
      </c>
      <c r="K260" s="81">
        <v>0</v>
      </c>
    </row>
    <row r="261" spans="1:11" x14ac:dyDescent="0.25">
      <c r="A261" s="90">
        <v>261520</v>
      </c>
      <c r="B261" s="55">
        <v>0</v>
      </c>
      <c r="C261" s="2">
        <v>0</v>
      </c>
      <c r="D261" s="93">
        <v>2</v>
      </c>
      <c r="E261" s="94">
        <v>225.1</v>
      </c>
      <c r="F261" s="210">
        <v>0</v>
      </c>
      <c r="G261" s="94">
        <v>0</v>
      </c>
      <c r="H261" s="2">
        <v>0</v>
      </c>
      <c r="I261" s="81">
        <f t="shared" si="12"/>
        <v>0</v>
      </c>
      <c r="J261" s="81">
        <f t="shared" si="13"/>
        <v>-225.1</v>
      </c>
      <c r="K261" s="81">
        <v>0</v>
      </c>
    </row>
    <row r="262" spans="1:11" x14ac:dyDescent="0.25">
      <c r="A262" s="90">
        <v>314200</v>
      </c>
      <c r="B262" s="55">
        <v>0</v>
      </c>
      <c r="C262" s="2">
        <v>0</v>
      </c>
      <c r="D262" s="93">
        <v>2</v>
      </c>
      <c r="E262" s="94">
        <v>283.76</v>
      </c>
      <c r="F262" s="210">
        <v>0</v>
      </c>
      <c r="G262" s="94">
        <v>0</v>
      </c>
      <c r="H262" s="2">
        <v>0</v>
      </c>
      <c r="I262" s="81">
        <f t="shared" si="12"/>
        <v>0</v>
      </c>
      <c r="J262" s="81">
        <f t="shared" si="13"/>
        <v>-283.76</v>
      </c>
      <c r="K262" s="81">
        <v>0</v>
      </c>
    </row>
    <row r="263" spans="1:11" x14ac:dyDescent="0.25">
      <c r="A263" s="90">
        <v>312160</v>
      </c>
      <c r="B263" s="55">
        <v>0</v>
      </c>
      <c r="C263" s="2">
        <v>0</v>
      </c>
      <c r="D263" s="93">
        <v>2</v>
      </c>
      <c r="E263" s="94">
        <v>265.10000000000002</v>
      </c>
      <c r="F263" s="210">
        <v>0</v>
      </c>
      <c r="G263" s="94">
        <v>0</v>
      </c>
      <c r="H263" s="2">
        <v>0</v>
      </c>
      <c r="I263" s="81">
        <f t="shared" si="12"/>
        <v>0</v>
      </c>
      <c r="J263" s="81">
        <f t="shared" si="13"/>
        <v>-265.10000000000002</v>
      </c>
      <c r="K263" s="81">
        <v>0</v>
      </c>
    </row>
    <row r="264" spans="1:11" x14ac:dyDescent="0.25">
      <c r="A264" s="90">
        <v>310940</v>
      </c>
      <c r="B264" s="55">
        <v>0</v>
      </c>
      <c r="C264" s="2">
        <v>0</v>
      </c>
      <c r="D264" s="93">
        <v>2</v>
      </c>
      <c r="E264" s="94">
        <v>145.72</v>
      </c>
      <c r="F264" s="210">
        <v>0</v>
      </c>
      <c r="G264" s="94">
        <v>0</v>
      </c>
      <c r="H264" s="2">
        <v>0</v>
      </c>
      <c r="I264" s="81">
        <f t="shared" si="12"/>
        <v>0</v>
      </c>
      <c r="J264" s="81">
        <f t="shared" si="13"/>
        <v>-145.72</v>
      </c>
      <c r="K264" s="81">
        <v>0</v>
      </c>
    </row>
    <row r="265" spans="1:11" x14ac:dyDescent="0.25">
      <c r="A265" s="90">
        <v>316420</v>
      </c>
      <c r="B265" s="55">
        <v>0</v>
      </c>
      <c r="C265" s="2">
        <v>0</v>
      </c>
      <c r="D265" s="93">
        <v>2</v>
      </c>
      <c r="E265" s="94">
        <v>185.72</v>
      </c>
      <c r="F265" s="210">
        <v>0</v>
      </c>
      <c r="G265" s="94">
        <v>0</v>
      </c>
      <c r="H265" s="2">
        <v>0</v>
      </c>
      <c r="I265" s="81">
        <f t="shared" si="12"/>
        <v>0</v>
      </c>
      <c r="J265" s="81">
        <f t="shared" si="13"/>
        <v>-185.72</v>
      </c>
      <c r="K265" s="81">
        <v>0</v>
      </c>
    </row>
    <row r="266" spans="1:11" x14ac:dyDescent="0.25">
      <c r="A266" s="90">
        <v>315660</v>
      </c>
      <c r="B266" s="55">
        <v>0</v>
      </c>
      <c r="C266" s="2">
        <v>0</v>
      </c>
      <c r="D266" s="93">
        <v>2</v>
      </c>
      <c r="E266" s="94">
        <v>145.72</v>
      </c>
      <c r="F266" s="210">
        <v>0</v>
      </c>
      <c r="G266" s="94">
        <v>0</v>
      </c>
      <c r="H266" s="2">
        <v>0</v>
      </c>
      <c r="I266" s="81">
        <f t="shared" si="12"/>
        <v>0</v>
      </c>
      <c r="J266" s="81">
        <f t="shared" si="13"/>
        <v>-145.72</v>
      </c>
      <c r="K266" s="81">
        <v>0</v>
      </c>
    </row>
    <row r="267" spans="1:11" x14ac:dyDescent="0.25">
      <c r="A267" s="90">
        <v>316680</v>
      </c>
      <c r="B267" s="55">
        <v>0</v>
      </c>
      <c r="C267" s="2">
        <v>0</v>
      </c>
      <c r="D267" s="93">
        <v>2</v>
      </c>
      <c r="E267" s="94">
        <v>185.72</v>
      </c>
      <c r="F267" s="210">
        <v>0</v>
      </c>
      <c r="G267" s="94">
        <v>0</v>
      </c>
      <c r="H267" s="2">
        <v>0</v>
      </c>
      <c r="I267" s="81">
        <f t="shared" si="12"/>
        <v>0</v>
      </c>
      <c r="J267" s="81">
        <f t="shared" si="13"/>
        <v>-185.72</v>
      </c>
      <c r="K267" s="81">
        <v>0</v>
      </c>
    </row>
    <row r="268" spans="1:11" x14ac:dyDescent="0.25">
      <c r="A268" s="90">
        <v>316225</v>
      </c>
      <c r="B268" s="55">
        <v>0</v>
      </c>
      <c r="C268" s="2">
        <v>0</v>
      </c>
      <c r="D268" s="93">
        <v>2</v>
      </c>
      <c r="E268" s="94">
        <v>185.72</v>
      </c>
      <c r="F268" s="210">
        <v>0</v>
      </c>
      <c r="G268" s="94">
        <v>0</v>
      </c>
      <c r="H268" s="2">
        <v>0</v>
      </c>
      <c r="I268" s="81">
        <f t="shared" si="12"/>
        <v>0</v>
      </c>
      <c r="J268" s="81">
        <f t="shared" si="13"/>
        <v>-185.72</v>
      </c>
      <c r="K268" s="81">
        <v>0</v>
      </c>
    </row>
    <row r="269" spans="1:11" x14ac:dyDescent="0.25">
      <c r="A269" s="90">
        <v>316890</v>
      </c>
      <c r="B269" s="55">
        <v>0</v>
      </c>
      <c r="C269" s="2">
        <v>0</v>
      </c>
      <c r="D269" s="93">
        <v>2</v>
      </c>
      <c r="E269" s="94">
        <v>243.76</v>
      </c>
      <c r="F269" s="210">
        <v>0</v>
      </c>
      <c r="G269" s="94">
        <v>0</v>
      </c>
      <c r="H269" s="2">
        <v>0</v>
      </c>
      <c r="I269" s="81">
        <f t="shared" si="12"/>
        <v>0</v>
      </c>
      <c r="J269" s="81">
        <f t="shared" si="13"/>
        <v>-243.76</v>
      </c>
      <c r="K269" s="81">
        <v>0</v>
      </c>
    </row>
    <row r="270" spans="1:11" x14ac:dyDescent="0.25">
      <c r="A270" s="90">
        <v>314655</v>
      </c>
      <c r="B270" s="55">
        <v>0</v>
      </c>
      <c r="C270" s="2">
        <v>0</v>
      </c>
      <c r="D270" s="93">
        <v>2</v>
      </c>
      <c r="E270" s="94">
        <v>265.10000000000002</v>
      </c>
      <c r="F270" s="210">
        <v>0</v>
      </c>
      <c r="G270" s="94">
        <v>0</v>
      </c>
      <c r="H270" s="2">
        <v>0</v>
      </c>
      <c r="I270" s="81">
        <f t="shared" si="12"/>
        <v>0</v>
      </c>
      <c r="J270" s="81">
        <f t="shared" si="13"/>
        <v>-265.10000000000002</v>
      </c>
      <c r="K270" s="81">
        <v>0</v>
      </c>
    </row>
    <row r="271" spans="1:11" x14ac:dyDescent="0.25">
      <c r="A271" s="90">
        <v>317030</v>
      </c>
      <c r="B271" s="55">
        <v>0</v>
      </c>
      <c r="C271" s="2">
        <v>0</v>
      </c>
      <c r="D271" s="93">
        <v>2</v>
      </c>
      <c r="E271" s="94">
        <v>145.72</v>
      </c>
      <c r="F271" s="210">
        <v>0</v>
      </c>
      <c r="G271" s="94">
        <v>0</v>
      </c>
      <c r="H271" s="2">
        <v>0</v>
      </c>
      <c r="I271" s="81">
        <f t="shared" si="12"/>
        <v>0</v>
      </c>
      <c r="J271" s="81">
        <f t="shared" si="13"/>
        <v>-145.72</v>
      </c>
      <c r="K271" s="81">
        <v>0</v>
      </c>
    </row>
    <row r="272" spans="1:11" x14ac:dyDescent="0.25">
      <c r="A272" s="90">
        <v>314870</v>
      </c>
      <c r="B272" s="55">
        <v>0</v>
      </c>
      <c r="C272" s="2">
        <v>0</v>
      </c>
      <c r="D272" s="93">
        <v>2</v>
      </c>
      <c r="E272" s="94">
        <v>115.78</v>
      </c>
      <c r="F272" s="210">
        <v>0</v>
      </c>
      <c r="G272" s="94">
        <v>0</v>
      </c>
      <c r="H272" s="2">
        <v>0</v>
      </c>
      <c r="I272" s="81">
        <f t="shared" si="12"/>
        <v>0</v>
      </c>
      <c r="J272" s="81">
        <f t="shared" si="13"/>
        <v>-115.78</v>
      </c>
      <c r="K272" s="81">
        <v>0</v>
      </c>
    </row>
    <row r="273" spans="1:11" x14ac:dyDescent="0.25">
      <c r="A273" s="90" t="s">
        <v>219</v>
      </c>
      <c r="B273" s="55">
        <v>0</v>
      </c>
      <c r="C273" s="2">
        <v>0</v>
      </c>
      <c r="D273" s="93">
        <v>2</v>
      </c>
      <c r="E273" s="94">
        <v>185.72</v>
      </c>
      <c r="F273" s="210">
        <v>0</v>
      </c>
      <c r="G273" s="94">
        <v>0</v>
      </c>
      <c r="H273" s="2">
        <v>0</v>
      </c>
      <c r="I273" s="81">
        <f t="shared" si="12"/>
        <v>0</v>
      </c>
      <c r="J273" s="81">
        <f t="shared" si="13"/>
        <v>-185.72</v>
      </c>
      <c r="K273" s="81">
        <v>0</v>
      </c>
    </row>
    <row r="274" spans="1:11" x14ac:dyDescent="0.25">
      <c r="A274" s="90">
        <v>352042</v>
      </c>
      <c r="B274" s="55">
        <v>0</v>
      </c>
      <c r="C274" s="2">
        <v>0</v>
      </c>
      <c r="D274" s="93">
        <v>2</v>
      </c>
      <c r="E274" s="94">
        <v>208.43</v>
      </c>
      <c r="F274" s="210">
        <v>0</v>
      </c>
      <c r="G274" s="94">
        <v>0</v>
      </c>
      <c r="H274" s="2">
        <v>0</v>
      </c>
      <c r="I274" s="81">
        <f t="shared" si="12"/>
        <v>0</v>
      </c>
      <c r="J274" s="81">
        <f t="shared" si="13"/>
        <v>-208.43</v>
      </c>
      <c r="K274" s="81">
        <v>0</v>
      </c>
    </row>
    <row r="275" spans="1:11" x14ac:dyDescent="0.25">
      <c r="A275" s="90">
        <v>314520</v>
      </c>
      <c r="B275" s="55">
        <v>0</v>
      </c>
      <c r="C275" s="2">
        <v>0</v>
      </c>
      <c r="D275" s="93">
        <v>2</v>
      </c>
      <c r="E275" s="94">
        <v>76.400000000000006</v>
      </c>
      <c r="F275" s="210">
        <v>0</v>
      </c>
      <c r="G275" s="94">
        <v>0</v>
      </c>
      <c r="H275" s="2">
        <v>0</v>
      </c>
      <c r="I275" s="81">
        <f t="shared" si="12"/>
        <v>0</v>
      </c>
      <c r="J275" s="81">
        <f t="shared" si="13"/>
        <v>-76.400000000000006</v>
      </c>
      <c r="K275" s="81">
        <v>0</v>
      </c>
    </row>
    <row r="276" spans="1:11" x14ac:dyDescent="0.25">
      <c r="A276" s="54" t="s">
        <v>64</v>
      </c>
      <c r="B276" s="55">
        <v>0</v>
      </c>
      <c r="C276" s="2">
        <v>0</v>
      </c>
      <c r="D276" s="55">
        <v>0</v>
      </c>
      <c r="E276" s="2">
        <v>0</v>
      </c>
      <c r="F276" s="210">
        <v>2</v>
      </c>
      <c r="G276" s="94">
        <v>115.78</v>
      </c>
      <c r="H276" s="55">
        <v>0</v>
      </c>
      <c r="I276" s="55">
        <v>0</v>
      </c>
      <c r="J276" s="55">
        <v>0</v>
      </c>
      <c r="K276" s="81">
        <v>-115.78</v>
      </c>
    </row>
    <row r="277" spans="1:11" x14ac:dyDescent="0.25">
      <c r="A277" s="54" t="s">
        <v>132</v>
      </c>
      <c r="B277" s="55">
        <v>0</v>
      </c>
      <c r="C277" s="2">
        <v>0</v>
      </c>
      <c r="D277" s="55">
        <v>0</v>
      </c>
      <c r="E277" s="2">
        <v>0</v>
      </c>
      <c r="F277" s="210">
        <v>2</v>
      </c>
      <c r="G277" s="94">
        <v>164.38</v>
      </c>
      <c r="H277" s="55">
        <v>0</v>
      </c>
      <c r="I277" s="55">
        <v>0</v>
      </c>
      <c r="J277" s="55">
        <v>0</v>
      </c>
      <c r="K277" s="81">
        <v>-164.38</v>
      </c>
    </row>
    <row r="278" spans="1:11" x14ac:dyDescent="0.25">
      <c r="A278" s="54" t="s">
        <v>189</v>
      </c>
      <c r="B278" s="55">
        <v>0</v>
      </c>
      <c r="C278" s="2">
        <v>0</v>
      </c>
      <c r="D278" s="55">
        <v>0</v>
      </c>
      <c r="E278" s="2">
        <v>0</v>
      </c>
      <c r="F278" s="210">
        <v>4</v>
      </c>
      <c r="G278" s="94">
        <v>527.52</v>
      </c>
      <c r="H278" s="55">
        <v>0</v>
      </c>
      <c r="I278" s="55">
        <v>0</v>
      </c>
      <c r="J278" s="55">
        <v>0</v>
      </c>
      <c r="K278" s="81">
        <v>-527.52</v>
      </c>
    </row>
    <row r="279" spans="1:11" x14ac:dyDescent="0.25">
      <c r="A279" s="54" t="s">
        <v>202</v>
      </c>
      <c r="B279" s="55">
        <v>0</v>
      </c>
      <c r="C279" s="2">
        <v>0</v>
      </c>
      <c r="D279" s="55">
        <v>0</v>
      </c>
      <c r="E279" s="2">
        <v>0</v>
      </c>
      <c r="F279" s="210">
        <v>2</v>
      </c>
      <c r="G279" s="94">
        <v>70.180000000000007</v>
      </c>
      <c r="H279" s="55">
        <v>0</v>
      </c>
      <c r="I279" s="55">
        <v>0</v>
      </c>
      <c r="J279" s="55">
        <v>0</v>
      </c>
      <c r="K279" s="81">
        <v>-70.180000000000007</v>
      </c>
    </row>
    <row r="280" spans="1:11" x14ac:dyDescent="0.25">
      <c r="A280" s="54" t="s">
        <v>297</v>
      </c>
      <c r="B280" s="55">
        <v>0</v>
      </c>
      <c r="C280" s="2">
        <v>0</v>
      </c>
      <c r="D280" s="55">
        <v>0</v>
      </c>
      <c r="E280" s="2">
        <v>0</v>
      </c>
      <c r="F280" s="210">
        <v>2</v>
      </c>
      <c r="G280" s="94">
        <v>115.78</v>
      </c>
      <c r="H280" s="55">
        <v>0</v>
      </c>
      <c r="I280" s="55">
        <v>0</v>
      </c>
      <c r="J280" s="55">
        <v>0</v>
      </c>
      <c r="K280" s="81">
        <v>-115.78</v>
      </c>
    </row>
    <row r="281" spans="1:11" x14ac:dyDescent="0.25">
      <c r="A281" s="54" t="s">
        <v>744</v>
      </c>
      <c r="B281" s="55">
        <v>0</v>
      </c>
      <c r="C281" s="2">
        <v>0</v>
      </c>
      <c r="D281" s="55">
        <v>0</v>
      </c>
      <c r="E281" s="2">
        <v>0</v>
      </c>
      <c r="F281" s="210">
        <v>95</v>
      </c>
      <c r="G281" s="94">
        <v>9522.2199999999921</v>
      </c>
      <c r="H281" s="55">
        <v>0</v>
      </c>
      <c r="I281" s="55">
        <v>0</v>
      </c>
      <c r="J281" s="55">
        <v>0</v>
      </c>
      <c r="K281" s="81">
        <v>-9522.2199999999921</v>
      </c>
    </row>
    <row r="283" spans="1:11" x14ac:dyDescent="0.25">
      <c r="A283" s="53" t="s">
        <v>576</v>
      </c>
      <c r="B283" s="85">
        <f>SUBTOTAL(9,B33:B275)</f>
        <v>197290</v>
      </c>
      <c r="C283" s="62">
        <f>SUBTOTAL(9,C33:C275)</f>
        <v>18665929.490000021</v>
      </c>
      <c r="D283" s="85">
        <f>SUBTOTAL(9,D33:D281)</f>
        <v>180553</v>
      </c>
      <c r="E283" s="62">
        <f>SUBTOTAL(9,E33:E281)</f>
        <v>16888626.139999997</v>
      </c>
      <c r="F283" s="85">
        <f>SUBTOTAL(9,F33:F281)</f>
        <v>118153</v>
      </c>
      <c r="G283" s="62">
        <f>SUBTOTAL(9,G33:G281)</f>
        <v>10954651.590009015</v>
      </c>
      <c r="H283" s="62">
        <f>SUBTOTAL(9,H33:H281)</f>
        <v>11934825.390000001</v>
      </c>
      <c r="I283" s="215">
        <f t="shared" ref="I283:K283" si="14">SUBTOTAL(9,I33:I281)</f>
        <v>-6731104.1000000006</v>
      </c>
      <c r="J283" s="215">
        <f t="shared" si="14"/>
        <v>-4953800.7499999879</v>
      </c>
      <c r="K283" s="215">
        <f t="shared" si="14"/>
        <v>-2998101.330009012</v>
      </c>
    </row>
    <row r="284" spans="1:11" x14ac:dyDescent="0.25">
      <c r="C284" s="114"/>
      <c r="D284" s="114"/>
    </row>
    <row r="286" spans="1:11" x14ac:dyDescent="0.25">
      <c r="B286" s="154"/>
      <c r="C286" s="160"/>
      <c r="D286" s="160"/>
      <c r="E286" s="266" t="s">
        <v>662</v>
      </c>
      <c r="F286" s="266"/>
      <c r="G286" s="160">
        <f>SUM(G33:G46)</f>
        <v>10744669.720009014</v>
      </c>
      <c r="H286" s="160">
        <f>G286/G283*100</f>
        <v>98.083171625544793</v>
      </c>
    </row>
    <row r="287" spans="1:11" x14ac:dyDescent="0.25">
      <c r="B287" s="157"/>
      <c r="C287" s="161"/>
      <c r="D287" s="161"/>
      <c r="E287" s="265" t="s">
        <v>663</v>
      </c>
      <c r="F287" s="265"/>
      <c r="G287" s="161">
        <f>G283-G286</f>
        <v>209981.87000000104</v>
      </c>
      <c r="H287" s="161">
        <f>100-H286</f>
        <v>1.916828374455207</v>
      </c>
    </row>
    <row r="289" spans="1:11" ht="17.25" x14ac:dyDescent="0.25">
      <c r="A289" s="247" t="s">
        <v>747</v>
      </c>
      <c r="B289" s="247"/>
      <c r="C289" s="247"/>
      <c r="D289" s="247"/>
      <c r="E289" s="247"/>
      <c r="F289" s="247"/>
      <c r="G289" s="247"/>
      <c r="H289" s="247"/>
      <c r="I289" s="247"/>
      <c r="J289" s="247"/>
      <c r="K289" s="247"/>
    </row>
    <row r="291" spans="1:11" x14ac:dyDescent="0.25">
      <c r="A291" t="s">
        <v>522</v>
      </c>
    </row>
    <row r="292" spans="1:11" x14ac:dyDescent="0.25">
      <c r="A292" t="s">
        <v>523</v>
      </c>
    </row>
    <row r="293" spans="1:11" x14ac:dyDescent="0.25">
      <c r="A293" t="s">
        <v>524</v>
      </c>
    </row>
    <row r="294" spans="1:11" x14ac:dyDescent="0.25">
      <c r="A294" t="s">
        <v>632</v>
      </c>
    </row>
    <row r="295" spans="1:11" x14ac:dyDescent="0.25">
      <c r="A295" t="s">
        <v>525</v>
      </c>
    </row>
    <row r="296" spans="1:11" x14ac:dyDescent="0.25">
      <c r="A296" t="s">
        <v>526</v>
      </c>
    </row>
    <row r="297" spans="1:11" x14ac:dyDescent="0.25">
      <c r="A297" t="s">
        <v>527</v>
      </c>
    </row>
    <row r="298" spans="1:11" x14ac:dyDescent="0.25">
      <c r="A298" t="s">
        <v>528</v>
      </c>
    </row>
    <row r="299" spans="1:11" x14ac:dyDescent="0.25">
      <c r="A299" t="s">
        <v>529</v>
      </c>
    </row>
    <row r="300" spans="1:11" x14ac:dyDescent="0.25">
      <c r="A300" t="s">
        <v>530</v>
      </c>
    </row>
    <row r="301" spans="1:11" x14ac:dyDescent="0.25">
      <c r="A301" t="s">
        <v>531</v>
      </c>
    </row>
    <row r="302" spans="1:11" x14ac:dyDescent="0.25">
      <c r="A302" t="s">
        <v>532</v>
      </c>
    </row>
    <row r="303" spans="1:11" x14ac:dyDescent="0.25">
      <c r="A303" t="s">
        <v>533</v>
      </c>
    </row>
    <row r="304" spans="1:11" x14ac:dyDescent="0.25">
      <c r="A304" t="s">
        <v>534</v>
      </c>
    </row>
    <row r="305" spans="1:1" x14ac:dyDescent="0.25">
      <c r="A305" t="s">
        <v>535</v>
      </c>
    </row>
    <row r="306" spans="1:1" x14ac:dyDescent="0.25">
      <c r="A306" t="s">
        <v>536</v>
      </c>
    </row>
    <row r="307" spans="1:1" x14ac:dyDescent="0.25">
      <c r="A307" t="s">
        <v>537</v>
      </c>
    </row>
    <row r="308" spans="1:1" x14ac:dyDescent="0.25">
      <c r="A308" t="s">
        <v>538</v>
      </c>
    </row>
    <row r="309" spans="1:1" x14ac:dyDescent="0.25">
      <c r="A309" t="s">
        <v>539</v>
      </c>
    </row>
    <row r="310" spans="1:1" x14ac:dyDescent="0.25">
      <c r="A310" t="s">
        <v>540</v>
      </c>
    </row>
    <row r="311" spans="1:1" x14ac:dyDescent="0.25">
      <c r="A311" t="s">
        <v>541</v>
      </c>
    </row>
    <row r="312" spans="1:1" x14ac:dyDescent="0.25">
      <c r="A312" t="s">
        <v>542</v>
      </c>
    </row>
    <row r="313" spans="1:1" x14ac:dyDescent="0.25">
      <c r="A313" t="s">
        <v>543</v>
      </c>
    </row>
    <row r="314" spans="1:1" x14ac:dyDescent="0.25">
      <c r="A314" t="s">
        <v>544</v>
      </c>
    </row>
    <row r="315" spans="1:1" x14ac:dyDescent="0.25">
      <c r="A315" t="s">
        <v>545</v>
      </c>
    </row>
    <row r="316" spans="1:1" x14ac:dyDescent="0.25">
      <c r="A316" t="s">
        <v>546</v>
      </c>
    </row>
    <row r="317" spans="1:1" x14ac:dyDescent="0.25">
      <c r="A317" t="s">
        <v>547</v>
      </c>
    </row>
    <row r="318" spans="1:1" x14ac:dyDescent="0.25">
      <c r="A318" t="s">
        <v>548</v>
      </c>
    </row>
    <row r="319" spans="1:1" x14ac:dyDescent="0.25">
      <c r="A319" t="s">
        <v>549</v>
      </c>
    </row>
    <row r="320" spans="1:1" x14ac:dyDescent="0.25">
      <c r="A320" t="s">
        <v>550</v>
      </c>
    </row>
    <row r="321" spans="1:1" x14ac:dyDescent="0.25">
      <c r="A321" t="s">
        <v>551</v>
      </c>
    </row>
    <row r="322" spans="1:1" x14ac:dyDescent="0.25">
      <c r="A322" t="s">
        <v>646</v>
      </c>
    </row>
    <row r="323" spans="1:1" x14ac:dyDescent="0.25">
      <c r="A323" t="s">
        <v>552</v>
      </c>
    </row>
    <row r="324" spans="1:1" x14ac:dyDescent="0.25">
      <c r="A324" t="s">
        <v>553</v>
      </c>
    </row>
    <row r="325" spans="1:1" x14ac:dyDescent="0.25">
      <c r="A325" t="s">
        <v>554</v>
      </c>
    </row>
    <row r="326" spans="1:1" x14ac:dyDescent="0.25">
      <c r="A326" t="s">
        <v>555</v>
      </c>
    </row>
    <row r="327" spans="1:1" x14ac:dyDescent="0.25">
      <c r="A327" t="s">
        <v>556</v>
      </c>
    </row>
    <row r="328" spans="1:1" x14ac:dyDescent="0.25">
      <c r="A328" t="s">
        <v>557</v>
      </c>
    </row>
    <row r="329" spans="1:1" x14ac:dyDescent="0.25">
      <c r="A329" t="s">
        <v>558</v>
      </c>
    </row>
    <row r="330" spans="1:1" x14ac:dyDescent="0.25">
      <c r="A330" t="s">
        <v>559</v>
      </c>
    </row>
    <row r="331" spans="1:1" x14ac:dyDescent="0.25">
      <c r="A331" t="s">
        <v>560</v>
      </c>
    </row>
    <row r="332" spans="1:1" x14ac:dyDescent="0.25">
      <c r="A332" t="s">
        <v>561</v>
      </c>
    </row>
    <row r="333" spans="1:1" x14ac:dyDescent="0.25">
      <c r="A333" t="s">
        <v>562</v>
      </c>
    </row>
    <row r="334" spans="1:1" x14ac:dyDescent="0.25">
      <c r="A334" t="s">
        <v>563</v>
      </c>
    </row>
    <row r="335" spans="1:1" x14ac:dyDescent="0.25">
      <c r="A335" t="s">
        <v>564</v>
      </c>
    </row>
    <row r="336" spans="1:1" x14ac:dyDescent="0.25">
      <c r="A336" t="s">
        <v>565</v>
      </c>
    </row>
    <row r="337" spans="1:1" x14ac:dyDescent="0.25">
      <c r="A337" t="s">
        <v>566</v>
      </c>
    </row>
    <row r="338" spans="1:1" x14ac:dyDescent="0.25">
      <c r="A338" t="s">
        <v>567</v>
      </c>
    </row>
    <row r="339" spans="1:1" x14ac:dyDescent="0.25">
      <c r="A339" t="s">
        <v>568</v>
      </c>
    </row>
    <row r="340" spans="1:1" x14ac:dyDescent="0.25">
      <c r="A340" t="s">
        <v>569</v>
      </c>
    </row>
    <row r="341" spans="1:1" x14ac:dyDescent="0.25">
      <c r="A341" t="s">
        <v>570</v>
      </c>
    </row>
    <row r="342" spans="1:1" x14ac:dyDescent="0.25">
      <c r="A342" t="s">
        <v>571</v>
      </c>
    </row>
    <row r="343" spans="1:1" x14ac:dyDescent="0.25">
      <c r="A343" t="s">
        <v>572</v>
      </c>
    </row>
    <row r="344" spans="1:1" x14ac:dyDescent="0.25">
      <c r="A344" t="s">
        <v>573</v>
      </c>
    </row>
    <row r="345" spans="1:1" x14ac:dyDescent="0.25">
      <c r="A345" t="s">
        <v>574</v>
      </c>
    </row>
    <row r="346" spans="1:1" x14ac:dyDescent="0.25">
      <c r="A346" t="s">
        <v>683</v>
      </c>
    </row>
    <row r="347" spans="1:1" x14ac:dyDescent="0.25">
      <c r="A347" t="s">
        <v>684</v>
      </c>
    </row>
    <row r="348" spans="1:1" x14ac:dyDescent="0.25">
      <c r="A348" t="s">
        <v>748</v>
      </c>
    </row>
    <row r="349" spans="1:1" x14ac:dyDescent="0.25">
      <c r="A349" t="s">
        <v>749</v>
      </c>
    </row>
    <row r="350" spans="1:1" x14ac:dyDescent="0.25">
      <c r="A350" t="s">
        <v>750</v>
      </c>
    </row>
    <row r="351" spans="1:1" x14ac:dyDescent="0.25">
      <c r="A351" t="s">
        <v>751</v>
      </c>
    </row>
    <row r="352" spans="1:1" x14ac:dyDescent="0.25">
      <c r="A352" t="s">
        <v>752</v>
      </c>
    </row>
    <row r="353" spans="1:1" x14ac:dyDescent="0.25">
      <c r="A353" t="s">
        <v>753</v>
      </c>
    </row>
    <row r="354" spans="1:1" x14ac:dyDescent="0.25">
      <c r="A354" t="s">
        <v>754</v>
      </c>
    </row>
    <row r="355" spans="1:1" x14ac:dyDescent="0.25">
      <c r="A355" t="s">
        <v>755</v>
      </c>
    </row>
  </sheetData>
  <autoFilter ref="A32:J276" xr:uid="{00000000-0009-0000-0000-000010000000}">
    <sortState xmlns:xlrd2="http://schemas.microsoft.com/office/spreadsheetml/2017/richdata2" ref="A29:J272">
      <sortCondition descending="1" ref="H29:H272"/>
    </sortState>
  </autoFilter>
  <sortState xmlns:xlrd2="http://schemas.microsoft.com/office/spreadsheetml/2017/richdata2" ref="A8:J25">
    <sortCondition descending="1" ref="G8:G25"/>
  </sortState>
  <mergeCells count="14">
    <mergeCell ref="A289:K289"/>
    <mergeCell ref="E287:F287"/>
    <mergeCell ref="E286:F286"/>
    <mergeCell ref="B31:C31"/>
    <mergeCell ref="D31:E31"/>
    <mergeCell ref="F31:G31"/>
    <mergeCell ref="I31:K31"/>
    <mergeCell ref="L31:N31"/>
    <mergeCell ref="A2:I2"/>
    <mergeCell ref="A3:I3"/>
    <mergeCell ref="B6:C6"/>
    <mergeCell ref="D6:E6"/>
    <mergeCell ref="F6:G6"/>
    <mergeCell ref="H6:J6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P157"/>
  <sheetViews>
    <sheetView zoomScale="95" zoomScaleNormal="95" workbookViewId="0">
      <selection activeCell="A126" sqref="A126:A157"/>
    </sheetView>
  </sheetViews>
  <sheetFormatPr defaultRowHeight="15" x14ac:dyDescent="0.25"/>
  <cols>
    <col min="1" max="1" width="66.7109375" customWidth="1"/>
    <col min="2" max="2" width="8.28515625" customWidth="1"/>
    <col min="3" max="3" width="13.28515625" customWidth="1"/>
    <col min="4" max="4" width="9.28515625" customWidth="1"/>
    <col min="5" max="6" width="13.42578125" customWidth="1"/>
    <col min="7" max="7" width="13.85546875" customWidth="1"/>
    <col min="8" max="11" width="15.7109375" customWidth="1"/>
    <col min="12" max="13" width="11.140625" customWidth="1"/>
    <col min="16" max="16" width="11.85546875" bestFit="1" customWidth="1"/>
  </cols>
  <sheetData>
    <row r="2" spans="1:14" ht="15.75" x14ac:dyDescent="0.25">
      <c r="A2" s="257" t="s">
        <v>687</v>
      </c>
      <c r="B2" s="257"/>
      <c r="C2" s="257"/>
      <c r="D2" s="257"/>
      <c r="E2" s="257"/>
      <c r="F2" s="257"/>
      <c r="G2" s="257"/>
      <c r="H2" s="257"/>
      <c r="I2" s="257"/>
    </row>
    <row r="3" spans="1:14" ht="15.75" x14ac:dyDescent="0.25">
      <c r="A3" s="257" t="s">
        <v>736</v>
      </c>
      <c r="B3" s="257"/>
      <c r="C3" s="257"/>
      <c r="D3" s="257"/>
      <c r="E3" s="257"/>
      <c r="F3" s="257"/>
      <c r="G3" s="257"/>
      <c r="H3" s="257"/>
      <c r="I3" s="257"/>
    </row>
    <row r="4" spans="1:14" ht="15.75" x14ac:dyDescent="0.25">
      <c r="A4" s="119"/>
      <c r="B4" s="119"/>
      <c r="C4" s="119"/>
      <c r="D4" s="119"/>
      <c r="E4" s="119"/>
      <c r="F4" s="194"/>
      <c r="G4" s="194"/>
      <c r="H4" s="119"/>
      <c r="I4" s="119"/>
    </row>
    <row r="5" spans="1:14" x14ac:dyDescent="0.25">
      <c r="B5" s="258" t="s">
        <v>652</v>
      </c>
      <c r="C5" s="258"/>
      <c r="D5" s="259" t="s">
        <v>686</v>
      </c>
      <c r="E5" s="259"/>
      <c r="F5" s="255" t="s">
        <v>741</v>
      </c>
      <c r="G5" s="255"/>
      <c r="H5" s="256" t="s">
        <v>653</v>
      </c>
      <c r="I5" s="256"/>
      <c r="J5" s="256"/>
    </row>
    <row r="6" spans="1:14" x14ac:dyDescent="0.25">
      <c r="A6" s="100" t="s">
        <v>658</v>
      </c>
      <c r="B6" s="101" t="s">
        <v>650</v>
      </c>
      <c r="C6" s="101" t="s">
        <v>651</v>
      </c>
      <c r="D6" s="101" t="s">
        <v>650</v>
      </c>
      <c r="E6" s="101" t="s">
        <v>651</v>
      </c>
      <c r="F6" s="193" t="s">
        <v>650</v>
      </c>
      <c r="G6" s="193" t="s">
        <v>651</v>
      </c>
      <c r="H6" s="102">
        <v>2019</v>
      </c>
      <c r="I6" s="100">
        <v>2020</v>
      </c>
      <c r="J6" s="100">
        <v>2021</v>
      </c>
      <c r="L6" s="187"/>
      <c r="M6" s="187"/>
      <c r="N6" s="187"/>
    </row>
    <row r="7" spans="1:14" x14ac:dyDescent="0.25">
      <c r="A7" s="103" t="s">
        <v>621</v>
      </c>
      <c r="B7" s="104">
        <v>3235</v>
      </c>
      <c r="C7" s="105">
        <v>731174.7</v>
      </c>
      <c r="D7" s="93">
        <v>4188</v>
      </c>
      <c r="E7" s="94">
        <v>946571.76</v>
      </c>
      <c r="F7" s="210">
        <v>2936</v>
      </c>
      <c r="G7" s="94">
        <v>663594.7200000278</v>
      </c>
      <c r="H7" s="2">
        <f t="shared" ref="H7:H22" si="0">C7/$C$23*100</f>
        <v>31.085952367258475</v>
      </c>
      <c r="I7" s="2">
        <f t="shared" ref="I7:I22" si="1">E7/$E$23*100</f>
        <v>40.073843572745041</v>
      </c>
      <c r="J7" s="2">
        <f t="shared" ref="J7:J22" si="2">G7/$G$23*100</f>
        <v>42.386043582781063</v>
      </c>
      <c r="K7" s="32"/>
      <c r="L7" s="188"/>
      <c r="M7" s="189"/>
      <c r="N7" s="189"/>
    </row>
    <row r="8" spans="1:14" x14ac:dyDescent="0.25">
      <c r="A8" s="103" t="s">
        <v>619</v>
      </c>
      <c r="B8" s="104">
        <v>2392</v>
      </c>
      <c r="C8" s="105">
        <v>350762.88</v>
      </c>
      <c r="D8" s="93">
        <v>2136</v>
      </c>
      <c r="E8" s="94">
        <v>313223.03999999998</v>
      </c>
      <c r="F8" s="210">
        <v>1405</v>
      </c>
      <c r="G8" s="94">
        <v>206029.20000000668</v>
      </c>
      <c r="H8" s="2">
        <f t="shared" si="0"/>
        <v>14.912712625152924</v>
      </c>
      <c r="I8" s="2">
        <f t="shared" si="1"/>
        <v>13.260538332920117</v>
      </c>
      <c r="J8" s="2">
        <f t="shared" si="2"/>
        <v>13.159783204009571</v>
      </c>
      <c r="K8" s="32"/>
      <c r="L8" s="188"/>
      <c r="M8" s="189"/>
      <c r="N8" s="189"/>
    </row>
    <row r="9" spans="1:14" x14ac:dyDescent="0.25">
      <c r="A9" s="103" t="s">
        <v>618</v>
      </c>
      <c r="B9" s="104">
        <v>3064</v>
      </c>
      <c r="C9" s="105">
        <v>300394.56</v>
      </c>
      <c r="D9" s="93">
        <v>2941</v>
      </c>
      <c r="E9" s="94">
        <v>288335.64</v>
      </c>
      <c r="F9" s="210">
        <v>1896</v>
      </c>
      <c r="G9" s="94">
        <v>185883.84000000078</v>
      </c>
      <c r="H9" s="2">
        <f t="shared" si="0"/>
        <v>12.771299367365375</v>
      </c>
      <c r="I9" s="2">
        <f t="shared" si="1"/>
        <v>12.206911110265246</v>
      </c>
      <c r="J9" s="2">
        <f t="shared" si="2"/>
        <v>11.873030791405943</v>
      </c>
      <c r="K9" s="32"/>
      <c r="L9" s="188"/>
      <c r="M9" s="189"/>
      <c r="N9" s="189"/>
    </row>
    <row r="10" spans="1:14" x14ac:dyDescent="0.25">
      <c r="A10" s="103" t="s">
        <v>617</v>
      </c>
      <c r="B10" s="104">
        <v>1703</v>
      </c>
      <c r="C10" s="105">
        <v>217949.94</v>
      </c>
      <c r="D10" s="93">
        <v>1604</v>
      </c>
      <c r="E10" s="94">
        <v>205279.92</v>
      </c>
      <c r="F10" s="210">
        <v>924</v>
      </c>
      <c r="G10" s="94">
        <v>118253.51999999904</v>
      </c>
      <c r="H10" s="2">
        <f t="shared" si="0"/>
        <v>9.2661595830474486</v>
      </c>
      <c r="I10" s="2">
        <f t="shared" si="1"/>
        <v>8.6906833167150648</v>
      </c>
      <c r="J10" s="2">
        <f t="shared" si="2"/>
        <v>7.553253064667274</v>
      </c>
      <c r="K10" s="32"/>
      <c r="L10" s="188"/>
      <c r="M10" s="189"/>
      <c r="N10" s="189"/>
    </row>
    <row r="11" spans="1:14" x14ac:dyDescent="0.25">
      <c r="A11" s="103" t="s">
        <v>613</v>
      </c>
      <c r="B11" s="104">
        <v>4848</v>
      </c>
      <c r="C11" s="105">
        <v>279923.52</v>
      </c>
      <c r="D11" s="93">
        <v>3960</v>
      </c>
      <c r="E11" s="94">
        <v>228650.4</v>
      </c>
      <c r="F11" s="210">
        <v>1800</v>
      </c>
      <c r="G11" s="94">
        <v>103932.00000000272</v>
      </c>
      <c r="H11" s="2">
        <f t="shared" si="0"/>
        <v>11.900971422008071</v>
      </c>
      <c r="I11" s="2">
        <f t="shared" si="1"/>
        <v>9.680090564338812</v>
      </c>
      <c r="J11" s="2">
        <f t="shared" si="2"/>
        <v>6.6384890489266279</v>
      </c>
      <c r="K11" s="32"/>
      <c r="L11" s="188"/>
      <c r="M11" s="189"/>
      <c r="N11" s="189"/>
    </row>
    <row r="12" spans="1:14" x14ac:dyDescent="0.25">
      <c r="A12" s="103" t="s">
        <v>614</v>
      </c>
      <c r="B12" s="104">
        <v>10040</v>
      </c>
      <c r="C12" s="105">
        <v>178109.6</v>
      </c>
      <c r="D12" s="93">
        <v>4091</v>
      </c>
      <c r="E12" s="94">
        <v>72574.34</v>
      </c>
      <c r="F12" s="210">
        <v>5658</v>
      </c>
      <c r="G12" s="94">
        <v>100372.92000000783</v>
      </c>
      <c r="H12" s="2">
        <f t="shared" si="0"/>
        <v>7.5723442588364458</v>
      </c>
      <c r="I12" s="2">
        <f t="shared" si="1"/>
        <v>3.0724905088603243</v>
      </c>
      <c r="J12" s="2">
        <f t="shared" si="2"/>
        <v>6.4111585481740283</v>
      </c>
      <c r="K12" s="32"/>
      <c r="L12" s="188"/>
      <c r="M12" s="189"/>
      <c r="N12" s="189"/>
    </row>
    <row r="13" spans="1:14" x14ac:dyDescent="0.25">
      <c r="A13" s="103" t="s">
        <v>620</v>
      </c>
      <c r="B13" s="106">
        <v>592</v>
      </c>
      <c r="C13" s="105">
        <v>122757.12</v>
      </c>
      <c r="D13" s="93">
        <v>721</v>
      </c>
      <c r="E13" s="94">
        <v>149506.56</v>
      </c>
      <c r="F13" s="210">
        <v>472</v>
      </c>
      <c r="G13" s="94">
        <v>97873.920000000246</v>
      </c>
      <c r="H13" s="2">
        <f t="shared" si="0"/>
        <v>5.2190290296721598</v>
      </c>
      <c r="I13" s="2">
        <f t="shared" si="1"/>
        <v>6.3294752196486614</v>
      </c>
      <c r="J13" s="2">
        <f t="shared" si="2"/>
        <v>6.2515389494622013</v>
      </c>
      <c r="K13" s="32"/>
      <c r="L13" s="188"/>
      <c r="M13" s="189"/>
      <c r="N13" s="189"/>
    </row>
    <row r="14" spans="1:14" x14ac:dyDescent="0.25">
      <c r="A14" s="103" t="s">
        <v>616</v>
      </c>
      <c r="B14" s="104">
        <v>1335</v>
      </c>
      <c r="C14" s="105">
        <v>105972.3</v>
      </c>
      <c r="D14" s="93">
        <v>1004</v>
      </c>
      <c r="E14" s="94">
        <v>79697.52</v>
      </c>
      <c r="F14" s="210">
        <v>496</v>
      </c>
      <c r="G14" s="94">
        <v>39372.479999999916</v>
      </c>
      <c r="H14" s="2">
        <f t="shared" si="0"/>
        <v>4.5054210300887405</v>
      </c>
      <c r="I14" s="2">
        <f t="shared" si="1"/>
        <v>3.3740558133867413</v>
      </c>
      <c r="J14" s="2">
        <f t="shared" si="2"/>
        <v>2.5148537246379874</v>
      </c>
      <c r="K14" s="32"/>
      <c r="L14" s="188"/>
      <c r="M14" s="189"/>
      <c r="N14" s="189"/>
    </row>
    <row r="15" spans="1:14" x14ac:dyDescent="0.25">
      <c r="A15" s="103" t="s">
        <v>615</v>
      </c>
      <c r="B15" s="104">
        <v>2366</v>
      </c>
      <c r="C15" s="105">
        <v>44149.56</v>
      </c>
      <c r="D15" s="93">
        <v>2044</v>
      </c>
      <c r="E15" s="94">
        <v>38141.040000000001</v>
      </c>
      <c r="F15" s="210">
        <v>1100</v>
      </c>
      <c r="G15" s="94">
        <v>20525.999999999862</v>
      </c>
      <c r="H15" s="2">
        <f t="shared" si="0"/>
        <v>1.8770221661053372</v>
      </c>
      <c r="I15" s="2">
        <f t="shared" si="1"/>
        <v>1.6147302668968397</v>
      </c>
      <c r="J15" s="2">
        <f t="shared" si="2"/>
        <v>1.3110651793313273</v>
      </c>
      <c r="K15" s="32"/>
      <c r="L15" s="188"/>
      <c r="M15" s="189"/>
      <c r="N15" s="189"/>
    </row>
    <row r="16" spans="1:14" x14ac:dyDescent="0.25">
      <c r="A16" s="103" t="s">
        <v>628</v>
      </c>
      <c r="B16" s="106">
        <v>85</v>
      </c>
      <c r="C16" s="105">
        <v>12808.65</v>
      </c>
      <c r="D16" s="93">
        <v>160</v>
      </c>
      <c r="E16" s="94">
        <v>24110.400000000001</v>
      </c>
      <c r="F16" s="210">
        <v>129</v>
      </c>
      <c r="G16" s="94">
        <v>19439.009999999991</v>
      </c>
      <c r="H16" s="2">
        <f t="shared" si="0"/>
        <v>0.5445608057676028</v>
      </c>
      <c r="I16" s="2">
        <f t="shared" si="1"/>
        <v>1.0207323299781434</v>
      </c>
      <c r="J16" s="2">
        <f t="shared" si="2"/>
        <v>1.2416354443960647</v>
      </c>
      <c r="K16" s="32"/>
      <c r="L16" s="188"/>
      <c r="M16" s="189"/>
      <c r="N16" s="189"/>
    </row>
    <row r="17" spans="1:16" x14ac:dyDescent="0.25">
      <c r="A17" s="103" t="s">
        <v>626</v>
      </c>
      <c r="B17" s="106">
        <v>25</v>
      </c>
      <c r="C17" s="105">
        <v>2444.25</v>
      </c>
      <c r="D17" s="93">
        <v>53</v>
      </c>
      <c r="E17" s="94">
        <v>5181.8100000000004</v>
      </c>
      <c r="F17" s="210">
        <v>38</v>
      </c>
      <c r="G17" s="94">
        <v>3715.2599999999998</v>
      </c>
      <c r="H17" s="2">
        <f t="shared" si="0"/>
        <v>0.10391748931366407</v>
      </c>
      <c r="I17" s="2">
        <f t="shared" si="1"/>
        <v>0.21937591225380101</v>
      </c>
      <c r="J17" s="2">
        <f t="shared" si="2"/>
        <v>0.23730624662196917</v>
      </c>
      <c r="K17" s="32"/>
      <c r="L17" s="188"/>
      <c r="M17" s="189"/>
      <c r="N17" s="189"/>
    </row>
    <row r="18" spans="1:16" x14ac:dyDescent="0.25">
      <c r="A18" s="103" t="s">
        <v>625</v>
      </c>
      <c r="B18" s="106">
        <v>40</v>
      </c>
      <c r="C18" s="105">
        <v>2614.4</v>
      </c>
      <c r="D18" s="93">
        <v>65</v>
      </c>
      <c r="E18" s="94">
        <v>4248.3999999999996</v>
      </c>
      <c r="F18" s="210">
        <v>39</v>
      </c>
      <c r="G18" s="94">
        <v>2549.0399999999995</v>
      </c>
      <c r="H18" s="2">
        <f t="shared" si="0"/>
        <v>0.11115143052537317</v>
      </c>
      <c r="I18" s="2">
        <f t="shared" si="1"/>
        <v>0.17985928191482281</v>
      </c>
      <c r="J18" s="2">
        <f t="shared" si="2"/>
        <v>0.16281582308889936</v>
      </c>
      <c r="K18" s="32"/>
      <c r="L18" s="188"/>
      <c r="M18" s="189"/>
      <c r="N18" s="189"/>
    </row>
    <row r="19" spans="1:16" x14ac:dyDescent="0.25">
      <c r="A19" s="103" t="s">
        <v>627</v>
      </c>
      <c r="B19" s="106">
        <v>9</v>
      </c>
      <c r="C19" s="105">
        <v>1244.25</v>
      </c>
      <c r="D19" s="93">
        <v>20</v>
      </c>
      <c r="E19" s="94">
        <v>2765</v>
      </c>
      <c r="F19" s="210">
        <v>15</v>
      </c>
      <c r="G19" s="94">
        <v>2073.75</v>
      </c>
      <c r="H19" s="2">
        <f t="shared" si="0"/>
        <v>5.2899390847305522E-2</v>
      </c>
      <c r="I19" s="2">
        <f t="shared" si="1"/>
        <v>0.11705840186764077</v>
      </c>
      <c r="J19" s="2">
        <f t="shared" si="2"/>
        <v>0.13245744010710114</v>
      </c>
      <c r="K19" s="32"/>
      <c r="L19" s="188"/>
      <c r="M19" s="189"/>
      <c r="N19" s="189"/>
    </row>
    <row r="20" spans="1:16" x14ac:dyDescent="0.25">
      <c r="A20" s="103" t="s">
        <v>624</v>
      </c>
      <c r="B20" s="106">
        <v>11</v>
      </c>
      <c r="C20" s="106">
        <v>938.63</v>
      </c>
      <c r="D20" s="93">
        <v>30</v>
      </c>
      <c r="E20" s="94">
        <v>2559.9</v>
      </c>
      <c r="F20" s="210">
        <v>16</v>
      </c>
      <c r="G20" s="94">
        <v>1365.28</v>
      </c>
      <c r="H20" s="2">
        <f t="shared" si="0"/>
        <v>3.9905931469565108E-2</v>
      </c>
      <c r="I20" s="2">
        <f t="shared" si="1"/>
        <v>0.10837533560252213</v>
      </c>
      <c r="J20" s="2">
        <f t="shared" si="2"/>
        <v>8.7205060315574706E-2</v>
      </c>
      <c r="K20" s="32"/>
      <c r="L20" s="188"/>
      <c r="M20" s="189"/>
      <c r="N20" s="189"/>
    </row>
    <row r="21" spans="1:16" x14ac:dyDescent="0.25">
      <c r="A21" s="103" t="s">
        <v>623</v>
      </c>
      <c r="B21" s="106">
        <v>13</v>
      </c>
      <c r="C21" s="106">
        <v>687.96</v>
      </c>
      <c r="D21" s="93">
        <v>17</v>
      </c>
      <c r="E21" s="94">
        <v>899.64</v>
      </c>
      <c r="F21" s="210">
        <v>10</v>
      </c>
      <c r="G21" s="94">
        <v>529.20000000000005</v>
      </c>
      <c r="H21" s="2">
        <f t="shared" si="0"/>
        <v>2.9248675850763354E-2</v>
      </c>
      <c r="I21" s="2">
        <f t="shared" si="1"/>
        <v>3.8086951412732141E-2</v>
      </c>
      <c r="J21" s="2">
        <f t="shared" si="2"/>
        <v>3.3801797374166574E-2</v>
      </c>
      <c r="K21" s="32"/>
      <c r="L21" s="188"/>
      <c r="M21" s="189"/>
      <c r="N21" s="189"/>
    </row>
    <row r="22" spans="1:16" x14ac:dyDescent="0.25">
      <c r="A22" s="103" t="s">
        <v>622</v>
      </c>
      <c r="B22" s="106">
        <v>14</v>
      </c>
      <c r="C22" s="106">
        <v>174.16</v>
      </c>
      <c r="D22" s="93">
        <v>26</v>
      </c>
      <c r="E22" s="94">
        <v>323.44</v>
      </c>
      <c r="F22" s="210">
        <v>7</v>
      </c>
      <c r="G22" s="94">
        <v>87.08</v>
      </c>
      <c r="H22" s="2">
        <f t="shared" si="0"/>
        <v>7.4044266907508371E-3</v>
      </c>
      <c r="I22" s="2">
        <f t="shared" si="1"/>
        <v>1.3693081193515274E-2</v>
      </c>
      <c r="J22" s="2">
        <f t="shared" si="2"/>
        <v>5.5620947001935464E-3</v>
      </c>
      <c r="K22" s="32"/>
      <c r="L22" s="188"/>
      <c r="M22" s="189"/>
      <c r="N22" s="189"/>
    </row>
    <row r="23" spans="1:16" x14ac:dyDescent="0.25">
      <c r="A23" s="100" t="s">
        <v>2</v>
      </c>
      <c r="B23" s="108">
        <v>29772</v>
      </c>
      <c r="C23" s="109">
        <v>2352106.48</v>
      </c>
      <c r="D23" s="96">
        <f>SUM(D7:D22)</f>
        <v>23060</v>
      </c>
      <c r="E23" s="97">
        <f>SUM(E7:E22)</f>
        <v>2362068.8099999996</v>
      </c>
      <c r="F23" s="218">
        <f>SUM(F7:F22)</f>
        <v>16941</v>
      </c>
      <c r="G23" s="97">
        <f>SUM(G7:G22)</f>
        <v>1565597.2200000449</v>
      </c>
      <c r="H23" s="62">
        <f t="shared" ref="H23" si="3">C23/$C$23*100</f>
        <v>100</v>
      </c>
      <c r="I23" s="62">
        <f t="shared" ref="I23" si="4">E23/$E$23*100</f>
        <v>100</v>
      </c>
      <c r="J23" s="62">
        <f t="shared" ref="J23" si="5">G23/$G$23*100</f>
        <v>100</v>
      </c>
      <c r="K23" s="32"/>
      <c r="L23" s="190"/>
      <c r="M23" s="191"/>
      <c r="N23" s="191"/>
    </row>
    <row r="29" spans="1:16" x14ac:dyDescent="0.25">
      <c r="B29" s="258" t="s">
        <v>652</v>
      </c>
      <c r="C29" s="258"/>
      <c r="D29" s="259" t="s">
        <v>686</v>
      </c>
      <c r="E29" s="259"/>
      <c r="F29" s="255" t="s">
        <v>741</v>
      </c>
      <c r="G29" s="255"/>
      <c r="H29" s="71" t="s">
        <v>655</v>
      </c>
      <c r="I29" s="256" t="s">
        <v>656</v>
      </c>
      <c r="J29" s="256"/>
      <c r="K29" s="256"/>
      <c r="L29" s="251" t="s">
        <v>711</v>
      </c>
      <c r="M29" s="251"/>
      <c r="N29" s="251"/>
    </row>
    <row r="30" spans="1:16" x14ac:dyDescent="0.25">
      <c r="A30" s="53" t="s">
        <v>634</v>
      </c>
      <c r="B30" s="52" t="s">
        <v>650</v>
      </c>
      <c r="C30" s="52" t="s">
        <v>651</v>
      </c>
      <c r="D30" s="101" t="s">
        <v>650</v>
      </c>
      <c r="E30" s="101" t="s">
        <v>651</v>
      </c>
      <c r="F30" s="193" t="s">
        <v>650</v>
      </c>
      <c r="G30" s="193" t="s">
        <v>651</v>
      </c>
      <c r="H30" s="52" t="s">
        <v>651</v>
      </c>
      <c r="I30" s="60">
        <v>2019</v>
      </c>
      <c r="J30" s="53">
        <v>2020</v>
      </c>
      <c r="K30" s="197" t="s">
        <v>745</v>
      </c>
      <c r="L30" s="162">
        <v>2019</v>
      </c>
      <c r="M30" s="162">
        <v>2020</v>
      </c>
      <c r="N30" s="193">
        <v>2021</v>
      </c>
    </row>
    <row r="31" spans="1:16" x14ac:dyDescent="0.25">
      <c r="A31" s="54" t="s">
        <v>133</v>
      </c>
      <c r="B31" s="55">
        <v>1598</v>
      </c>
      <c r="C31" s="2">
        <v>144860.72</v>
      </c>
      <c r="D31" s="93">
        <v>1799</v>
      </c>
      <c r="E31" s="94">
        <v>189387.76</v>
      </c>
      <c r="F31" s="210">
        <v>1193</v>
      </c>
      <c r="G31" s="94">
        <v>134261.64000000045</v>
      </c>
      <c r="H31" s="2">
        <v>194865.68</v>
      </c>
      <c r="I31" s="81">
        <f t="shared" ref="I31:I62" si="6">H31-C31</f>
        <v>50004.959999999992</v>
      </c>
      <c r="J31" s="81">
        <f t="shared" ref="J31:J62" si="7">H31-E31</f>
        <v>5477.9199999999837</v>
      </c>
      <c r="K31" s="81">
        <v>-4351.1866666671267</v>
      </c>
      <c r="L31" s="120">
        <f>C31/H31*100</f>
        <v>74.338754777136757</v>
      </c>
      <c r="M31" s="120">
        <f>E31/H31*100</f>
        <v>97.188873895085067</v>
      </c>
      <c r="N31" s="198">
        <v>103.34937378403457</v>
      </c>
      <c r="P31" s="176"/>
    </row>
    <row r="32" spans="1:16" x14ac:dyDescent="0.25">
      <c r="A32" s="54" t="s">
        <v>157</v>
      </c>
      <c r="B32" s="55">
        <v>1828</v>
      </c>
      <c r="C32" s="2">
        <v>130498.87</v>
      </c>
      <c r="D32" s="93">
        <v>2327</v>
      </c>
      <c r="E32" s="94">
        <v>233194.67</v>
      </c>
      <c r="F32" s="210">
        <v>1635</v>
      </c>
      <c r="G32" s="94">
        <v>135891.7500000021</v>
      </c>
      <c r="H32" s="2">
        <v>181900.77</v>
      </c>
      <c r="I32" s="81">
        <f t="shared" si="6"/>
        <v>51401.899999999994</v>
      </c>
      <c r="J32" s="81">
        <f t="shared" si="7"/>
        <v>-51293.900000000023</v>
      </c>
      <c r="K32" s="81">
        <v>-14624.570000002102</v>
      </c>
      <c r="P32" s="176"/>
    </row>
    <row r="33" spans="1:16" x14ac:dyDescent="0.25">
      <c r="A33" s="54" t="s">
        <v>424</v>
      </c>
      <c r="B33" s="55">
        <v>2248</v>
      </c>
      <c r="C33" s="2">
        <v>198798.1</v>
      </c>
      <c r="D33" s="93">
        <v>1667</v>
      </c>
      <c r="E33" s="94">
        <v>185936.38</v>
      </c>
      <c r="F33" s="210">
        <v>976</v>
      </c>
      <c r="G33" s="94">
        <v>87256.300000000803</v>
      </c>
      <c r="H33" s="2">
        <v>168329.94</v>
      </c>
      <c r="I33" s="81">
        <f t="shared" si="6"/>
        <v>-30468.160000000003</v>
      </c>
      <c r="J33" s="81">
        <f t="shared" si="7"/>
        <v>-17606.440000000002</v>
      </c>
      <c r="K33" s="81">
        <v>24963.659999999203</v>
      </c>
      <c r="P33" s="176"/>
    </row>
    <row r="34" spans="1:16" x14ac:dyDescent="0.25">
      <c r="A34" s="54" t="s">
        <v>290</v>
      </c>
      <c r="B34" s="55">
        <v>2290</v>
      </c>
      <c r="C34" s="2">
        <v>152861.56</v>
      </c>
      <c r="D34" s="93">
        <v>1759</v>
      </c>
      <c r="E34" s="94">
        <v>164773.29</v>
      </c>
      <c r="F34" s="210">
        <v>940</v>
      </c>
      <c r="G34" s="94">
        <v>72840.849999999758</v>
      </c>
      <c r="H34" s="2">
        <v>165469.64000000001</v>
      </c>
      <c r="I34" s="81">
        <f t="shared" si="6"/>
        <v>12608.080000000016</v>
      </c>
      <c r="J34" s="81">
        <f t="shared" si="7"/>
        <v>696.35000000000582</v>
      </c>
      <c r="K34" s="81">
        <v>37472.243333333579</v>
      </c>
      <c r="P34" s="176"/>
    </row>
    <row r="35" spans="1:16" x14ac:dyDescent="0.25">
      <c r="A35" s="54" t="s">
        <v>357</v>
      </c>
      <c r="B35" s="55">
        <v>1769</v>
      </c>
      <c r="C35" s="2">
        <v>133803.74</v>
      </c>
      <c r="D35" s="93">
        <v>1556</v>
      </c>
      <c r="E35" s="94">
        <v>155491.93</v>
      </c>
      <c r="F35" s="210">
        <v>1520</v>
      </c>
      <c r="G35" s="94">
        <v>120687.84000000126</v>
      </c>
      <c r="H35" s="2">
        <v>152584.93</v>
      </c>
      <c r="I35" s="81">
        <f t="shared" si="6"/>
        <v>18781.190000000002</v>
      </c>
      <c r="J35" s="81">
        <f t="shared" si="7"/>
        <v>-2907</v>
      </c>
      <c r="K35" s="81">
        <v>-18964.553333334596</v>
      </c>
      <c r="P35" s="176"/>
    </row>
    <row r="36" spans="1:16" x14ac:dyDescent="0.25">
      <c r="A36" s="54" t="s">
        <v>44</v>
      </c>
      <c r="B36" s="55">
        <v>1789</v>
      </c>
      <c r="C36" s="2">
        <v>134314.15</v>
      </c>
      <c r="D36" s="93">
        <v>1323</v>
      </c>
      <c r="E36" s="94">
        <v>135722.43</v>
      </c>
      <c r="F36" s="210">
        <v>1165</v>
      </c>
      <c r="G36" s="94">
        <v>104058.92000000089</v>
      </c>
      <c r="H36" s="2">
        <v>147871.23000000001</v>
      </c>
      <c r="I36" s="81">
        <f t="shared" si="6"/>
        <v>13557.080000000016</v>
      </c>
      <c r="J36" s="81">
        <f t="shared" si="7"/>
        <v>12148.800000000017</v>
      </c>
      <c r="K36" s="81">
        <v>-5478.1000000008789</v>
      </c>
      <c r="P36" s="176"/>
    </row>
    <row r="37" spans="1:16" x14ac:dyDescent="0.25">
      <c r="A37" s="54" t="s">
        <v>354</v>
      </c>
      <c r="B37" s="55">
        <v>1665</v>
      </c>
      <c r="C37" s="2">
        <v>155455.82999999999</v>
      </c>
      <c r="D37" s="93">
        <v>1020</v>
      </c>
      <c r="E37" s="94">
        <v>124123.18</v>
      </c>
      <c r="F37" s="210">
        <v>581</v>
      </c>
      <c r="G37" s="94">
        <v>70394.009999999747</v>
      </c>
      <c r="H37" s="2">
        <v>119205.86</v>
      </c>
      <c r="I37" s="81">
        <f t="shared" si="6"/>
        <v>-36249.969999999987</v>
      </c>
      <c r="J37" s="81">
        <f t="shared" si="7"/>
        <v>-4917.3199999999924</v>
      </c>
      <c r="K37" s="81">
        <v>9076.5633333335863</v>
      </c>
      <c r="P37" s="176"/>
    </row>
    <row r="38" spans="1:16" x14ac:dyDescent="0.25">
      <c r="A38" s="54" t="s">
        <v>127</v>
      </c>
      <c r="B38" s="55">
        <v>1515</v>
      </c>
      <c r="C38" s="2">
        <v>106064.24</v>
      </c>
      <c r="D38" s="93">
        <v>1109</v>
      </c>
      <c r="E38" s="94">
        <v>104040.49</v>
      </c>
      <c r="F38" s="210">
        <v>1069</v>
      </c>
      <c r="G38" s="94">
        <v>81759.70000000023</v>
      </c>
      <c r="H38" s="2">
        <v>118635.58</v>
      </c>
      <c r="I38" s="81">
        <f t="shared" si="6"/>
        <v>12571.339999999997</v>
      </c>
      <c r="J38" s="81">
        <f t="shared" si="7"/>
        <v>14595.089999999997</v>
      </c>
      <c r="K38" s="81">
        <v>-2669.3133333335572</v>
      </c>
      <c r="P38" s="176"/>
    </row>
    <row r="39" spans="1:16" x14ac:dyDescent="0.25">
      <c r="A39" s="54" t="s">
        <v>372</v>
      </c>
      <c r="B39" s="55">
        <v>723</v>
      </c>
      <c r="C39" s="2">
        <v>62594.82</v>
      </c>
      <c r="D39" s="93">
        <v>700</v>
      </c>
      <c r="E39" s="94">
        <v>75183.820000000007</v>
      </c>
      <c r="F39" s="210">
        <v>494</v>
      </c>
      <c r="G39" s="94">
        <v>48576.95999999997</v>
      </c>
      <c r="H39" s="2">
        <v>104850.9</v>
      </c>
      <c r="I39" s="81">
        <f t="shared" si="6"/>
        <v>42256.079999999994</v>
      </c>
      <c r="J39" s="81">
        <f t="shared" si="7"/>
        <v>29667.079999999987</v>
      </c>
      <c r="K39" s="81">
        <v>21323.640000000021</v>
      </c>
      <c r="P39" s="176"/>
    </row>
    <row r="40" spans="1:16" x14ac:dyDescent="0.25">
      <c r="A40" s="54" t="s">
        <v>112</v>
      </c>
      <c r="B40" s="55">
        <v>1109</v>
      </c>
      <c r="C40" s="2">
        <v>98075.68</v>
      </c>
      <c r="D40" s="93">
        <v>825</v>
      </c>
      <c r="E40" s="94">
        <v>100247.28</v>
      </c>
      <c r="F40" s="210">
        <v>837</v>
      </c>
      <c r="G40" s="94">
        <v>77851.860000000146</v>
      </c>
      <c r="H40" s="2">
        <v>100573.82</v>
      </c>
      <c r="I40" s="81">
        <f t="shared" si="6"/>
        <v>2498.140000000014</v>
      </c>
      <c r="J40" s="81">
        <f t="shared" si="7"/>
        <v>326.54000000000815</v>
      </c>
      <c r="K40" s="81">
        <v>-10802.646666666813</v>
      </c>
      <c r="P40" s="176"/>
    </row>
    <row r="41" spans="1:16" x14ac:dyDescent="0.25">
      <c r="A41" s="54" t="s">
        <v>348</v>
      </c>
      <c r="B41" s="55">
        <v>792</v>
      </c>
      <c r="C41" s="2">
        <v>49325.07</v>
      </c>
      <c r="D41" s="93">
        <v>1286</v>
      </c>
      <c r="E41" s="94">
        <v>99705.05</v>
      </c>
      <c r="F41" s="210">
        <v>560</v>
      </c>
      <c r="G41" s="94">
        <v>39048.060000000296</v>
      </c>
      <c r="H41" s="2">
        <v>87626.73000000001</v>
      </c>
      <c r="I41" s="81">
        <f t="shared" si="6"/>
        <v>38301.660000000011</v>
      </c>
      <c r="J41" s="81">
        <f t="shared" si="7"/>
        <v>-12078.319999999992</v>
      </c>
      <c r="K41" s="81">
        <v>19369.759999999711</v>
      </c>
      <c r="P41" s="176"/>
    </row>
    <row r="42" spans="1:16" x14ac:dyDescent="0.25">
      <c r="A42" s="54" t="s">
        <v>436</v>
      </c>
      <c r="B42" s="55">
        <v>1002</v>
      </c>
      <c r="C42" s="2">
        <v>88750.99</v>
      </c>
      <c r="D42" s="93">
        <v>769</v>
      </c>
      <c r="E42" s="94">
        <v>85579.39</v>
      </c>
      <c r="F42" s="210">
        <v>397</v>
      </c>
      <c r="G42" s="94">
        <v>58987.959999999955</v>
      </c>
      <c r="H42" s="2">
        <v>85987.19</v>
      </c>
      <c r="I42" s="81">
        <f t="shared" si="6"/>
        <v>-2763.8000000000029</v>
      </c>
      <c r="J42" s="81">
        <f t="shared" si="7"/>
        <v>407.80000000000291</v>
      </c>
      <c r="K42" s="81">
        <v>-1663.1666666666206</v>
      </c>
      <c r="P42" s="176"/>
    </row>
    <row r="43" spans="1:16" x14ac:dyDescent="0.25">
      <c r="A43" s="54" t="s">
        <v>347</v>
      </c>
      <c r="B43" s="55">
        <v>820</v>
      </c>
      <c r="C43" s="2">
        <v>77875.22</v>
      </c>
      <c r="D43" s="93">
        <v>634</v>
      </c>
      <c r="E43" s="94">
        <v>70345.77</v>
      </c>
      <c r="F43" s="210">
        <v>693</v>
      </c>
      <c r="G43" s="94">
        <v>65843.349999999773</v>
      </c>
      <c r="H43" s="2">
        <v>81380.41</v>
      </c>
      <c r="I43" s="81">
        <f t="shared" si="6"/>
        <v>3505.1900000000023</v>
      </c>
      <c r="J43" s="81">
        <f t="shared" si="7"/>
        <v>11034.64</v>
      </c>
      <c r="K43" s="81">
        <v>-11589.743333333106</v>
      </c>
      <c r="P43" s="176"/>
    </row>
    <row r="44" spans="1:16" x14ac:dyDescent="0.25">
      <c r="A44" s="54" t="s">
        <v>310</v>
      </c>
      <c r="B44" s="55">
        <v>996</v>
      </c>
      <c r="C44" s="2">
        <v>75773.55</v>
      </c>
      <c r="D44" s="93">
        <v>800</v>
      </c>
      <c r="E44" s="94">
        <v>87673.39</v>
      </c>
      <c r="F44" s="210">
        <v>571</v>
      </c>
      <c r="G44" s="94">
        <v>61583.059999999823</v>
      </c>
      <c r="H44" s="2">
        <v>78493.38</v>
      </c>
      <c r="I44" s="81">
        <f t="shared" si="6"/>
        <v>2719.8300000000017</v>
      </c>
      <c r="J44" s="81">
        <f t="shared" si="7"/>
        <v>-9180.0099999999948</v>
      </c>
      <c r="K44" s="81">
        <v>-9254.1399999998175</v>
      </c>
      <c r="P44" s="176"/>
    </row>
    <row r="45" spans="1:16" x14ac:dyDescent="0.25">
      <c r="A45" s="54" t="s">
        <v>314</v>
      </c>
      <c r="B45" s="55">
        <v>1074</v>
      </c>
      <c r="C45" s="2">
        <v>72909.95</v>
      </c>
      <c r="D45" s="93">
        <v>791</v>
      </c>
      <c r="E45" s="94">
        <v>73975.48</v>
      </c>
      <c r="F45" s="210">
        <v>743</v>
      </c>
      <c r="G45" s="94">
        <v>57155.210000000028</v>
      </c>
      <c r="H45" s="2">
        <v>77682.52</v>
      </c>
      <c r="I45" s="81">
        <f t="shared" si="6"/>
        <v>4772.570000000007</v>
      </c>
      <c r="J45" s="81">
        <f t="shared" si="7"/>
        <v>3707.0400000000081</v>
      </c>
      <c r="K45" s="81">
        <v>-5366.8633333333564</v>
      </c>
      <c r="P45" s="176"/>
    </row>
    <row r="46" spans="1:16" x14ac:dyDescent="0.25">
      <c r="A46" s="54" t="s">
        <v>159</v>
      </c>
      <c r="B46" s="55">
        <v>751</v>
      </c>
      <c r="C46" s="2">
        <v>48533.57</v>
      </c>
      <c r="D46" s="93">
        <v>519</v>
      </c>
      <c r="E46" s="94">
        <v>45978.63</v>
      </c>
      <c r="F46" s="210">
        <v>439</v>
      </c>
      <c r="G46" s="94">
        <v>39569.579999999965</v>
      </c>
      <c r="H46" s="2">
        <v>58301.990000000005</v>
      </c>
      <c r="I46" s="81">
        <f t="shared" si="6"/>
        <v>9768.4200000000055</v>
      </c>
      <c r="J46" s="81">
        <f t="shared" si="7"/>
        <v>12323.360000000008</v>
      </c>
      <c r="K46" s="81">
        <v>-701.58666666662612</v>
      </c>
      <c r="P46" s="176"/>
    </row>
    <row r="47" spans="1:16" x14ac:dyDescent="0.25">
      <c r="A47" s="54" t="s">
        <v>128</v>
      </c>
      <c r="B47" s="55">
        <v>601</v>
      </c>
      <c r="C47" s="2">
        <v>49549.25</v>
      </c>
      <c r="D47" s="93">
        <v>428</v>
      </c>
      <c r="E47" s="94">
        <v>48437.08</v>
      </c>
      <c r="F47" s="210">
        <v>373</v>
      </c>
      <c r="G47" s="94">
        <v>37312.670000000049</v>
      </c>
      <c r="H47" s="2">
        <v>47814.22</v>
      </c>
      <c r="I47" s="81">
        <f t="shared" si="6"/>
        <v>-1735.0299999999988</v>
      </c>
      <c r="J47" s="81">
        <f t="shared" si="7"/>
        <v>-622.86000000000058</v>
      </c>
      <c r="K47" s="81">
        <v>-5436.5233333333817</v>
      </c>
      <c r="P47" s="176"/>
    </row>
    <row r="48" spans="1:16" x14ac:dyDescent="0.25">
      <c r="A48" s="54" t="s">
        <v>325</v>
      </c>
      <c r="B48" s="55">
        <v>554</v>
      </c>
      <c r="C48" s="2">
        <v>50185.53</v>
      </c>
      <c r="D48" s="93">
        <v>412</v>
      </c>
      <c r="E48" s="94">
        <v>42173.98</v>
      </c>
      <c r="F48" s="210">
        <v>315</v>
      </c>
      <c r="G48" s="94">
        <v>35295.150000000023</v>
      </c>
      <c r="H48" s="2">
        <v>47778.58</v>
      </c>
      <c r="I48" s="81">
        <f t="shared" si="6"/>
        <v>-2406.9499999999971</v>
      </c>
      <c r="J48" s="81">
        <f t="shared" si="7"/>
        <v>5604.5999999999985</v>
      </c>
      <c r="K48" s="81">
        <v>-3442.7633333333542</v>
      </c>
      <c r="P48" s="176"/>
    </row>
    <row r="49" spans="1:16" x14ac:dyDescent="0.25">
      <c r="A49" s="54" t="s">
        <v>66</v>
      </c>
      <c r="B49" s="55">
        <v>488</v>
      </c>
      <c r="C49" s="2">
        <v>40858.17</v>
      </c>
      <c r="D49" s="93">
        <v>429</v>
      </c>
      <c r="E49" s="94">
        <v>50011.22</v>
      </c>
      <c r="F49" s="210">
        <v>250</v>
      </c>
      <c r="G49" s="94">
        <v>35793.469999999965</v>
      </c>
      <c r="H49" s="2">
        <v>45862.8</v>
      </c>
      <c r="I49" s="81">
        <f t="shared" si="6"/>
        <v>5004.6300000000047</v>
      </c>
      <c r="J49" s="81">
        <f t="shared" si="7"/>
        <v>-4148.4199999999983</v>
      </c>
      <c r="K49" s="81">
        <v>-5218.2699999999641</v>
      </c>
      <c r="P49" s="176"/>
    </row>
    <row r="50" spans="1:16" x14ac:dyDescent="0.25">
      <c r="A50" s="54" t="s">
        <v>114</v>
      </c>
      <c r="B50" s="55">
        <v>746</v>
      </c>
      <c r="C50" s="2">
        <v>58347.11</v>
      </c>
      <c r="D50" s="93">
        <v>384</v>
      </c>
      <c r="E50" s="94">
        <v>38300.94</v>
      </c>
      <c r="F50" s="210">
        <v>404</v>
      </c>
      <c r="G50" s="94">
        <v>31601.550000000112</v>
      </c>
      <c r="H50" s="2">
        <v>44481.66</v>
      </c>
      <c r="I50" s="81">
        <f t="shared" si="6"/>
        <v>-13865.449999999997</v>
      </c>
      <c r="J50" s="81">
        <f t="shared" si="7"/>
        <v>6180.7200000000012</v>
      </c>
      <c r="K50" s="81">
        <v>-1947.1100000001097</v>
      </c>
      <c r="P50" s="176"/>
    </row>
    <row r="51" spans="1:16" x14ac:dyDescent="0.25">
      <c r="A51" s="54" t="s">
        <v>356</v>
      </c>
      <c r="B51" s="55">
        <v>604</v>
      </c>
      <c r="C51" s="2">
        <v>42390.44</v>
      </c>
      <c r="D51" s="93">
        <v>474</v>
      </c>
      <c r="E51" s="94">
        <v>47413.52</v>
      </c>
      <c r="F51" s="210">
        <v>381</v>
      </c>
      <c r="G51" s="94">
        <v>35752.380000000136</v>
      </c>
      <c r="H51" s="2">
        <v>43750.99</v>
      </c>
      <c r="I51" s="81">
        <f t="shared" si="6"/>
        <v>1360.5499999999956</v>
      </c>
      <c r="J51" s="81">
        <f t="shared" si="7"/>
        <v>-3662.5299999999988</v>
      </c>
      <c r="K51" s="81">
        <v>-6585.0533333334715</v>
      </c>
      <c r="P51" s="176"/>
    </row>
    <row r="52" spans="1:16" x14ac:dyDescent="0.25">
      <c r="A52" s="54" t="s">
        <v>352</v>
      </c>
      <c r="B52" s="55">
        <v>472</v>
      </c>
      <c r="C52" s="2">
        <v>43973.43</v>
      </c>
      <c r="D52" s="93">
        <v>370</v>
      </c>
      <c r="E52" s="94">
        <v>38891.49</v>
      </c>
      <c r="F52" s="210">
        <v>298</v>
      </c>
      <c r="G52" s="94">
        <v>28755.780000000126</v>
      </c>
      <c r="H52" s="2">
        <v>39170.950000000004</v>
      </c>
      <c r="I52" s="81">
        <f t="shared" si="6"/>
        <v>-4802.4799999999959</v>
      </c>
      <c r="J52" s="81">
        <f t="shared" si="7"/>
        <v>279.4600000000064</v>
      </c>
      <c r="K52" s="81">
        <v>-2641.8133333334554</v>
      </c>
      <c r="P52" s="176"/>
    </row>
    <row r="53" spans="1:16" x14ac:dyDescent="0.25">
      <c r="A53" s="54" t="s">
        <v>304</v>
      </c>
      <c r="B53" s="55">
        <v>236</v>
      </c>
      <c r="C53" s="2">
        <v>17205.150000000001</v>
      </c>
      <c r="D53" s="93">
        <v>219</v>
      </c>
      <c r="E53" s="94">
        <v>18578.95</v>
      </c>
      <c r="F53" s="210">
        <v>291</v>
      </c>
      <c r="G53" s="94">
        <v>23850.730000000069</v>
      </c>
      <c r="H53" s="2">
        <v>38716.51</v>
      </c>
      <c r="I53" s="81">
        <f t="shared" si="6"/>
        <v>21511.360000000001</v>
      </c>
      <c r="J53" s="81">
        <f t="shared" si="7"/>
        <v>20137.560000000001</v>
      </c>
      <c r="K53" s="81">
        <v>1960.2766666665993</v>
      </c>
      <c r="P53" s="176"/>
    </row>
    <row r="54" spans="1:16" x14ac:dyDescent="0.25">
      <c r="A54" s="54" t="s">
        <v>383</v>
      </c>
      <c r="B54" s="55">
        <v>348</v>
      </c>
      <c r="C54" s="2">
        <v>32565.98</v>
      </c>
      <c r="D54" s="93">
        <v>416</v>
      </c>
      <c r="E54" s="94">
        <v>45248.92</v>
      </c>
      <c r="F54" s="210">
        <v>125</v>
      </c>
      <c r="G54" s="94">
        <v>18885.020000000008</v>
      </c>
      <c r="H54" s="2">
        <v>33432.53</v>
      </c>
      <c r="I54" s="81">
        <f t="shared" si="6"/>
        <v>866.54999999999927</v>
      </c>
      <c r="J54" s="81">
        <f t="shared" si="7"/>
        <v>-11816.39</v>
      </c>
      <c r="K54" s="81">
        <v>3403.3333333333248</v>
      </c>
      <c r="P54" s="176"/>
    </row>
    <row r="55" spans="1:16" x14ac:dyDescent="0.25">
      <c r="A55" s="54" t="s">
        <v>306</v>
      </c>
      <c r="B55" s="55">
        <v>240</v>
      </c>
      <c r="C55" s="2">
        <v>20172.099999999999</v>
      </c>
      <c r="D55" s="93">
        <v>332</v>
      </c>
      <c r="E55" s="94">
        <v>34705.75</v>
      </c>
      <c r="F55" s="210">
        <v>154</v>
      </c>
      <c r="G55" s="94">
        <v>16687.750000000004</v>
      </c>
      <c r="H55" s="2">
        <v>29066.34</v>
      </c>
      <c r="I55" s="81">
        <f t="shared" si="6"/>
        <v>8894.2400000000016</v>
      </c>
      <c r="J55" s="81">
        <f t="shared" si="7"/>
        <v>-5639.41</v>
      </c>
      <c r="K55" s="81">
        <v>2689.8099999999977</v>
      </c>
      <c r="P55" s="176"/>
    </row>
    <row r="56" spans="1:16" x14ac:dyDescent="0.25">
      <c r="A56" s="54" t="s">
        <v>259</v>
      </c>
      <c r="B56" s="55">
        <v>370</v>
      </c>
      <c r="C56" s="2">
        <v>28530.31</v>
      </c>
      <c r="D56" s="93">
        <v>320</v>
      </c>
      <c r="E56" s="94">
        <v>29238.52</v>
      </c>
      <c r="F56" s="210">
        <v>251</v>
      </c>
      <c r="G56" s="94">
        <v>19751.320000000007</v>
      </c>
      <c r="H56" s="2">
        <v>28825.760000000002</v>
      </c>
      <c r="I56" s="81">
        <f t="shared" si="6"/>
        <v>295.45000000000073</v>
      </c>
      <c r="J56" s="81">
        <f t="shared" si="7"/>
        <v>-412.7599999999984</v>
      </c>
      <c r="K56" s="81">
        <v>-534.14666666667108</v>
      </c>
      <c r="P56" s="176"/>
    </row>
    <row r="57" spans="1:16" x14ac:dyDescent="0.25">
      <c r="A57" s="54" t="s">
        <v>190</v>
      </c>
      <c r="B57" s="55">
        <v>238</v>
      </c>
      <c r="C57" s="2">
        <v>21300.639999999999</v>
      </c>
      <c r="D57" s="93">
        <v>225</v>
      </c>
      <c r="E57" s="94">
        <v>23185.19</v>
      </c>
      <c r="F57" s="210">
        <v>160</v>
      </c>
      <c r="G57" s="94">
        <v>16400.629999999994</v>
      </c>
      <c r="H57" s="2">
        <v>20806.23</v>
      </c>
      <c r="I57" s="81">
        <f t="shared" si="6"/>
        <v>-494.40999999999985</v>
      </c>
      <c r="J57" s="81">
        <f t="shared" si="7"/>
        <v>-2378.9599999999991</v>
      </c>
      <c r="K57" s="81">
        <v>-2529.809999999994</v>
      </c>
      <c r="P57" s="176"/>
    </row>
    <row r="58" spans="1:16" x14ac:dyDescent="0.25">
      <c r="A58" s="54" t="s">
        <v>167</v>
      </c>
      <c r="B58" s="55">
        <v>196</v>
      </c>
      <c r="C58" s="2">
        <v>13597.13</v>
      </c>
      <c r="D58" s="93">
        <v>138</v>
      </c>
      <c r="E58" s="94">
        <v>11829.27</v>
      </c>
      <c r="F58" s="210">
        <v>118</v>
      </c>
      <c r="G58" s="94">
        <v>9104.02</v>
      </c>
      <c r="H58" s="2">
        <v>17179.62</v>
      </c>
      <c r="I58" s="81">
        <f t="shared" si="6"/>
        <v>3582.49</v>
      </c>
      <c r="J58" s="81">
        <f t="shared" si="7"/>
        <v>5350.3499999999985</v>
      </c>
      <c r="K58" s="81">
        <v>2349.0599999999995</v>
      </c>
      <c r="P58" s="176"/>
    </row>
    <row r="59" spans="1:16" x14ac:dyDescent="0.25">
      <c r="A59" s="54" t="s">
        <v>398</v>
      </c>
      <c r="B59" s="55">
        <v>328</v>
      </c>
      <c r="C59" s="2">
        <v>23038.28</v>
      </c>
      <c r="D59" s="93">
        <v>0</v>
      </c>
      <c r="E59" s="94">
        <v>0</v>
      </c>
      <c r="F59" s="210">
        <v>0</v>
      </c>
      <c r="G59" s="94">
        <v>0</v>
      </c>
      <c r="H59" s="2">
        <v>0</v>
      </c>
      <c r="I59" s="81">
        <f t="shared" si="6"/>
        <v>-23038.28</v>
      </c>
      <c r="J59" s="81">
        <f t="shared" si="7"/>
        <v>0</v>
      </c>
      <c r="K59" s="81">
        <v>0</v>
      </c>
      <c r="P59" s="176"/>
    </row>
    <row r="60" spans="1:16" x14ac:dyDescent="0.25">
      <c r="A60" s="54" t="s">
        <v>202</v>
      </c>
      <c r="B60" s="55">
        <v>212</v>
      </c>
      <c r="C60" s="2">
        <v>18210.150000000001</v>
      </c>
      <c r="D60" s="93">
        <v>2</v>
      </c>
      <c r="E60" s="94">
        <v>76.400000000000006</v>
      </c>
      <c r="F60" s="210">
        <v>0</v>
      </c>
      <c r="G60" s="94">
        <v>0</v>
      </c>
      <c r="H60" s="2">
        <v>0</v>
      </c>
      <c r="I60" s="81">
        <f t="shared" si="6"/>
        <v>-18210.150000000001</v>
      </c>
      <c r="J60" s="81">
        <f t="shared" si="7"/>
        <v>-76.400000000000006</v>
      </c>
      <c r="K60" s="81">
        <v>0</v>
      </c>
      <c r="P60" s="176"/>
    </row>
    <row r="61" spans="1:16" x14ac:dyDescent="0.25">
      <c r="A61" s="54" t="s">
        <v>322</v>
      </c>
      <c r="B61" s="55">
        <v>246</v>
      </c>
      <c r="C61" s="2">
        <v>17462.28</v>
      </c>
      <c r="D61" s="93">
        <v>4</v>
      </c>
      <c r="E61" s="94">
        <v>403.44</v>
      </c>
      <c r="F61" s="210">
        <v>0</v>
      </c>
      <c r="G61" s="94">
        <v>0</v>
      </c>
      <c r="H61" s="2">
        <v>0</v>
      </c>
      <c r="I61" s="81">
        <f t="shared" si="6"/>
        <v>-17462.28</v>
      </c>
      <c r="J61" s="81">
        <f t="shared" si="7"/>
        <v>-403.44</v>
      </c>
      <c r="K61" s="81">
        <v>0</v>
      </c>
      <c r="P61" s="176"/>
    </row>
    <row r="62" spans="1:16" x14ac:dyDescent="0.25">
      <c r="A62" s="54" t="s">
        <v>187</v>
      </c>
      <c r="B62" s="55">
        <v>157</v>
      </c>
      <c r="C62" s="2">
        <v>14913.28</v>
      </c>
      <c r="D62" s="93">
        <v>0</v>
      </c>
      <c r="E62" s="94">
        <v>0</v>
      </c>
      <c r="F62" s="210">
        <v>0</v>
      </c>
      <c r="G62" s="94">
        <v>0</v>
      </c>
      <c r="H62" s="2">
        <v>0</v>
      </c>
      <c r="I62" s="81">
        <f t="shared" si="6"/>
        <v>-14913.28</v>
      </c>
      <c r="J62" s="81">
        <f t="shared" si="7"/>
        <v>0</v>
      </c>
      <c r="K62" s="81">
        <v>0</v>
      </c>
      <c r="P62" s="176"/>
    </row>
    <row r="63" spans="1:16" x14ac:dyDescent="0.25">
      <c r="A63" s="54" t="s">
        <v>411</v>
      </c>
      <c r="B63" s="55">
        <v>176</v>
      </c>
      <c r="C63" s="2">
        <v>13681.21</v>
      </c>
      <c r="D63" s="93">
        <v>4</v>
      </c>
      <c r="E63" s="94">
        <v>469.48</v>
      </c>
      <c r="F63" s="210">
        <v>0</v>
      </c>
      <c r="G63" s="94">
        <v>0</v>
      </c>
      <c r="H63" s="2">
        <v>0</v>
      </c>
      <c r="I63" s="81">
        <f t="shared" ref="I63:I82" si="8">H63-C63</f>
        <v>-13681.21</v>
      </c>
      <c r="J63" s="81">
        <f t="shared" ref="J63:J82" si="9">H63-E63</f>
        <v>-469.48</v>
      </c>
      <c r="K63" s="81">
        <v>0</v>
      </c>
      <c r="P63" s="176"/>
    </row>
    <row r="64" spans="1:16" x14ac:dyDescent="0.25">
      <c r="A64" s="54" t="s">
        <v>328</v>
      </c>
      <c r="B64" s="55">
        <v>170</v>
      </c>
      <c r="C64" s="2">
        <v>12588.5</v>
      </c>
      <c r="D64" s="93">
        <v>0</v>
      </c>
      <c r="E64" s="94">
        <v>0</v>
      </c>
      <c r="F64" s="210">
        <v>0</v>
      </c>
      <c r="G64" s="94">
        <v>0</v>
      </c>
      <c r="H64" s="2">
        <v>0</v>
      </c>
      <c r="I64" s="81">
        <f t="shared" si="8"/>
        <v>-12588.5</v>
      </c>
      <c r="J64" s="81">
        <f t="shared" si="9"/>
        <v>0</v>
      </c>
      <c r="K64" s="81">
        <v>0</v>
      </c>
      <c r="P64" s="176"/>
    </row>
    <row r="65" spans="1:16" x14ac:dyDescent="0.25">
      <c r="A65" s="54" t="s">
        <v>72</v>
      </c>
      <c r="B65" s="55">
        <v>148</v>
      </c>
      <c r="C65" s="2">
        <v>12123.8</v>
      </c>
      <c r="D65" s="93">
        <v>0</v>
      </c>
      <c r="E65" s="94">
        <v>0</v>
      </c>
      <c r="F65" s="210">
        <v>0</v>
      </c>
      <c r="G65" s="94">
        <v>0</v>
      </c>
      <c r="H65" s="2">
        <v>0</v>
      </c>
      <c r="I65" s="81">
        <f t="shared" si="8"/>
        <v>-12123.8</v>
      </c>
      <c r="J65" s="81">
        <f t="shared" si="9"/>
        <v>0</v>
      </c>
      <c r="K65" s="81">
        <v>0</v>
      </c>
      <c r="P65" s="176"/>
    </row>
    <row r="66" spans="1:16" x14ac:dyDescent="0.25">
      <c r="A66" s="54" t="s">
        <v>37</v>
      </c>
      <c r="B66" s="55">
        <v>185</v>
      </c>
      <c r="C66" s="2">
        <v>11310.66</v>
      </c>
      <c r="D66" s="93">
        <v>3</v>
      </c>
      <c r="E66" s="94">
        <v>509.78</v>
      </c>
      <c r="F66" s="210">
        <v>2</v>
      </c>
      <c r="G66" s="94">
        <v>115.78</v>
      </c>
      <c r="H66" s="2">
        <v>0</v>
      </c>
      <c r="I66" s="81">
        <f t="shared" si="8"/>
        <v>-11310.66</v>
      </c>
      <c r="J66" s="81">
        <f t="shared" si="9"/>
        <v>-509.78</v>
      </c>
      <c r="K66" s="81">
        <v>-115.78</v>
      </c>
      <c r="P66" s="176"/>
    </row>
    <row r="67" spans="1:16" x14ac:dyDescent="0.25">
      <c r="A67" s="54" t="s">
        <v>141</v>
      </c>
      <c r="B67" s="55">
        <v>158</v>
      </c>
      <c r="C67" s="2">
        <v>9805.2199999999993</v>
      </c>
      <c r="D67" s="93">
        <v>1</v>
      </c>
      <c r="E67" s="94">
        <v>18.66</v>
      </c>
      <c r="F67" s="210">
        <v>0</v>
      </c>
      <c r="G67" s="94">
        <v>0</v>
      </c>
      <c r="H67" s="2">
        <v>0</v>
      </c>
      <c r="I67" s="81">
        <f t="shared" si="8"/>
        <v>-9805.2199999999993</v>
      </c>
      <c r="J67" s="81">
        <f t="shared" si="9"/>
        <v>-18.66</v>
      </c>
      <c r="K67" s="81">
        <v>0</v>
      </c>
      <c r="P67" s="176"/>
    </row>
    <row r="68" spans="1:16" x14ac:dyDescent="0.25">
      <c r="A68" s="54" t="s">
        <v>313</v>
      </c>
      <c r="B68" s="55">
        <v>155</v>
      </c>
      <c r="C68" s="2">
        <v>9666.18</v>
      </c>
      <c r="D68" s="93">
        <v>2</v>
      </c>
      <c r="E68" s="94">
        <v>265.10000000000002</v>
      </c>
      <c r="F68" s="210">
        <v>0</v>
      </c>
      <c r="G68" s="94">
        <v>0</v>
      </c>
      <c r="H68" s="2">
        <v>0</v>
      </c>
      <c r="I68" s="81">
        <f t="shared" si="8"/>
        <v>-9666.18</v>
      </c>
      <c r="J68" s="81">
        <f t="shared" si="9"/>
        <v>-265.10000000000002</v>
      </c>
      <c r="K68" s="81">
        <v>0</v>
      </c>
      <c r="P68" s="176"/>
    </row>
    <row r="69" spans="1:16" x14ac:dyDescent="0.25">
      <c r="A69" s="54" t="s">
        <v>175</v>
      </c>
      <c r="B69" s="55">
        <v>130</v>
      </c>
      <c r="C69" s="2">
        <v>9608.5400000000009</v>
      </c>
      <c r="D69" s="93">
        <v>4</v>
      </c>
      <c r="E69" s="94">
        <v>72.8</v>
      </c>
      <c r="F69" s="210">
        <v>4</v>
      </c>
      <c r="G69" s="94">
        <v>408.14</v>
      </c>
      <c r="H69" s="2">
        <v>0</v>
      </c>
      <c r="I69" s="81">
        <f t="shared" si="8"/>
        <v>-9608.5400000000009</v>
      </c>
      <c r="J69" s="81">
        <f t="shared" si="9"/>
        <v>-72.8</v>
      </c>
      <c r="K69" s="81">
        <v>-408.14</v>
      </c>
      <c r="P69" s="176"/>
    </row>
    <row r="70" spans="1:16" x14ac:dyDescent="0.25">
      <c r="A70" s="54" t="s">
        <v>319</v>
      </c>
      <c r="B70" s="55">
        <v>92</v>
      </c>
      <c r="C70" s="2">
        <v>8558.6</v>
      </c>
      <c r="D70" s="93">
        <v>2</v>
      </c>
      <c r="E70" s="94">
        <v>164.38</v>
      </c>
      <c r="F70" s="210">
        <v>2</v>
      </c>
      <c r="G70" s="94">
        <v>115.78</v>
      </c>
      <c r="H70" s="2">
        <v>0</v>
      </c>
      <c r="I70" s="81">
        <f t="shared" si="8"/>
        <v>-8558.6</v>
      </c>
      <c r="J70" s="81">
        <f t="shared" si="9"/>
        <v>-164.38</v>
      </c>
      <c r="K70" s="81">
        <v>-115.78</v>
      </c>
      <c r="P70" s="176"/>
    </row>
    <row r="71" spans="1:16" x14ac:dyDescent="0.25">
      <c r="A71" s="54" t="s">
        <v>4</v>
      </c>
      <c r="B71" s="55">
        <v>82</v>
      </c>
      <c r="C71" s="2">
        <v>8075.18</v>
      </c>
      <c r="D71" s="93">
        <v>0</v>
      </c>
      <c r="E71" s="94">
        <v>0</v>
      </c>
      <c r="F71" s="210">
        <v>0</v>
      </c>
      <c r="G71" s="94">
        <v>0</v>
      </c>
      <c r="H71" s="2">
        <v>0</v>
      </c>
      <c r="I71" s="81">
        <f t="shared" si="8"/>
        <v>-8075.18</v>
      </c>
      <c r="J71" s="81">
        <f t="shared" si="9"/>
        <v>0</v>
      </c>
      <c r="K71" s="81">
        <v>0</v>
      </c>
      <c r="P71" s="176"/>
    </row>
    <row r="72" spans="1:16" x14ac:dyDescent="0.25">
      <c r="A72" s="54" t="s">
        <v>262</v>
      </c>
      <c r="B72" s="55">
        <v>90</v>
      </c>
      <c r="C72" s="2">
        <v>7770.84</v>
      </c>
      <c r="D72" s="93">
        <v>0</v>
      </c>
      <c r="E72" s="94">
        <v>0</v>
      </c>
      <c r="F72" s="210">
        <v>0</v>
      </c>
      <c r="G72" s="94">
        <v>0</v>
      </c>
      <c r="H72" s="2">
        <v>0</v>
      </c>
      <c r="I72" s="81">
        <f t="shared" si="8"/>
        <v>-7770.84</v>
      </c>
      <c r="J72" s="81">
        <f t="shared" si="9"/>
        <v>0</v>
      </c>
      <c r="K72" s="81">
        <v>0</v>
      </c>
      <c r="P72" s="176"/>
    </row>
    <row r="73" spans="1:16" x14ac:dyDescent="0.25">
      <c r="A73" s="54" t="s">
        <v>52</v>
      </c>
      <c r="B73" s="55">
        <v>122</v>
      </c>
      <c r="C73" s="2">
        <v>7496.66</v>
      </c>
      <c r="D73" s="93">
        <v>2</v>
      </c>
      <c r="E73" s="94">
        <v>324.06</v>
      </c>
      <c r="F73" s="210">
        <v>0</v>
      </c>
      <c r="G73" s="94">
        <v>0</v>
      </c>
      <c r="H73" s="2">
        <v>0</v>
      </c>
      <c r="I73" s="81">
        <f t="shared" si="8"/>
        <v>-7496.66</v>
      </c>
      <c r="J73" s="81">
        <f t="shared" si="9"/>
        <v>-324.06</v>
      </c>
      <c r="K73" s="81">
        <v>0</v>
      </c>
      <c r="P73" s="176"/>
    </row>
    <row r="74" spans="1:16" x14ac:dyDescent="0.25">
      <c r="A74" s="54" t="s">
        <v>10</v>
      </c>
      <c r="B74" s="55">
        <v>125</v>
      </c>
      <c r="C74" s="2">
        <v>7402.94</v>
      </c>
      <c r="D74" s="93">
        <v>1</v>
      </c>
      <c r="E74" s="94">
        <v>79.38</v>
      </c>
      <c r="F74" s="210">
        <v>0</v>
      </c>
      <c r="G74" s="94">
        <v>0</v>
      </c>
      <c r="H74" s="2">
        <v>0</v>
      </c>
      <c r="I74" s="81">
        <f t="shared" si="8"/>
        <v>-7402.94</v>
      </c>
      <c r="J74" s="81">
        <f t="shared" si="9"/>
        <v>-79.38</v>
      </c>
      <c r="K74" s="81">
        <v>0</v>
      </c>
      <c r="P74" s="176"/>
    </row>
    <row r="75" spans="1:16" x14ac:dyDescent="0.25">
      <c r="A75" s="54" t="s">
        <v>409</v>
      </c>
      <c r="B75" s="55">
        <v>80</v>
      </c>
      <c r="C75" s="2">
        <v>7157.48</v>
      </c>
      <c r="D75" s="93">
        <v>0</v>
      </c>
      <c r="E75" s="94">
        <v>0</v>
      </c>
      <c r="F75" s="210">
        <v>0</v>
      </c>
      <c r="G75" s="94">
        <v>0</v>
      </c>
      <c r="H75" s="2">
        <v>0</v>
      </c>
      <c r="I75" s="81">
        <f t="shared" si="8"/>
        <v>-7157.48</v>
      </c>
      <c r="J75" s="81">
        <f t="shared" si="9"/>
        <v>0</v>
      </c>
      <c r="K75" s="81">
        <v>0</v>
      </c>
      <c r="P75" s="176"/>
    </row>
    <row r="76" spans="1:16" x14ac:dyDescent="0.25">
      <c r="A76" s="54" t="s">
        <v>312</v>
      </c>
      <c r="B76" s="55">
        <v>44</v>
      </c>
      <c r="C76" s="2">
        <v>3327.32</v>
      </c>
      <c r="D76" s="93">
        <v>0</v>
      </c>
      <c r="E76" s="94">
        <v>0</v>
      </c>
      <c r="F76" s="210">
        <v>0</v>
      </c>
      <c r="G76" s="94">
        <v>0</v>
      </c>
      <c r="H76" s="2">
        <v>0</v>
      </c>
      <c r="I76" s="81">
        <f t="shared" si="8"/>
        <v>-3327.32</v>
      </c>
      <c r="J76" s="81">
        <f t="shared" si="9"/>
        <v>0</v>
      </c>
      <c r="K76" s="81">
        <v>0</v>
      </c>
      <c r="P76" s="176"/>
    </row>
    <row r="77" spans="1:16" x14ac:dyDescent="0.25">
      <c r="A77" s="54" t="s">
        <v>294</v>
      </c>
      <c r="B77" s="55">
        <v>2</v>
      </c>
      <c r="C77" s="2">
        <v>204.38</v>
      </c>
      <c r="D77" s="93">
        <v>0</v>
      </c>
      <c r="E77" s="94">
        <v>0</v>
      </c>
      <c r="F77" s="210">
        <v>0</v>
      </c>
      <c r="G77" s="94">
        <v>0</v>
      </c>
      <c r="H77" s="2">
        <v>0</v>
      </c>
      <c r="I77" s="81">
        <f t="shared" si="8"/>
        <v>-204.38</v>
      </c>
      <c r="J77" s="81">
        <f t="shared" si="9"/>
        <v>0</v>
      </c>
      <c r="K77" s="81">
        <v>0</v>
      </c>
      <c r="P77" s="176"/>
    </row>
    <row r="78" spans="1:16" x14ac:dyDescent="0.25">
      <c r="A78" s="54" t="s">
        <v>364</v>
      </c>
      <c r="B78" s="55">
        <v>2</v>
      </c>
      <c r="C78" s="2">
        <v>164.38</v>
      </c>
      <c r="D78" s="93">
        <v>0</v>
      </c>
      <c r="E78" s="94">
        <v>0</v>
      </c>
      <c r="F78" s="210">
        <v>0</v>
      </c>
      <c r="G78" s="94">
        <v>0</v>
      </c>
      <c r="H78" s="2">
        <v>0</v>
      </c>
      <c r="I78" s="81">
        <f t="shared" si="8"/>
        <v>-164.38</v>
      </c>
      <c r="J78" s="81">
        <f t="shared" si="9"/>
        <v>0</v>
      </c>
      <c r="K78" s="81">
        <v>0</v>
      </c>
      <c r="P78" s="176"/>
    </row>
    <row r="79" spans="1:16" x14ac:dyDescent="0.25">
      <c r="A79" s="54" t="s">
        <v>434</v>
      </c>
      <c r="B79" s="55">
        <v>2</v>
      </c>
      <c r="C79" s="2">
        <v>155.78</v>
      </c>
      <c r="D79" s="93">
        <v>2</v>
      </c>
      <c r="E79" s="94">
        <v>155.78</v>
      </c>
      <c r="F79" s="210">
        <v>0</v>
      </c>
      <c r="G79" s="94">
        <v>0</v>
      </c>
      <c r="H79" s="2">
        <v>0</v>
      </c>
      <c r="I79" s="81">
        <f t="shared" si="8"/>
        <v>-155.78</v>
      </c>
      <c r="J79" s="81">
        <f t="shared" si="9"/>
        <v>-155.78</v>
      </c>
      <c r="K79" s="81">
        <v>0</v>
      </c>
      <c r="P79" s="176"/>
    </row>
    <row r="80" spans="1:16" x14ac:dyDescent="0.25">
      <c r="A80" s="54" t="s">
        <v>195</v>
      </c>
      <c r="B80" s="55">
        <v>2</v>
      </c>
      <c r="C80" s="2">
        <v>137.12</v>
      </c>
      <c r="D80" s="93">
        <v>0</v>
      </c>
      <c r="E80" s="94">
        <v>0</v>
      </c>
      <c r="F80" s="210">
        <v>0</v>
      </c>
      <c r="G80" s="94">
        <v>0</v>
      </c>
      <c r="H80" s="2">
        <v>0</v>
      </c>
      <c r="I80" s="81">
        <f t="shared" si="8"/>
        <v>-137.12</v>
      </c>
      <c r="J80" s="81">
        <f t="shared" si="9"/>
        <v>0</v>
      </c>
      <c r="K80" s="81">
        <v>0</v>
      </c>
      <c r="P80" s="176"/>
    </row>
    <row r="81" spans="1:16" x14ac:dyDescent="0.25">
      <c r="A81" s="54" t="s">
        <v>405</v>
      </c>
      <c r="B81" s="55">
        <v>2</v>
      </c>
      <c r="C81" s="2">
        <v>76.400000000000006</v>
      </c>
      <c r="D81" s="93">
        <v>0</v>
      </c>
      <c r="E81" s="94">
        <v>0</v>
      </c>
      <c r="F81" s="210">
        <v>0</v>
      </c>
      <c r="G81" s="94">
        <v>0</v>
      </c>
      <c r="H81" s="2">
        <v>0</v>
      </c>
      <c r="I81" s="81">
        <f t="shared" si="8"/>
        <v>-76.400000000000006</v>
      </c>
      <c r="J81" s="81">
        <f t="shared" si="9"/>
        <v>0</v>
      </c>
      <c r="K81" s="81">
        <v>0</v>
      </c>
      <c r="P81" s="176"/>
    </row>
    <row r="82" spans="1:16" x14ac:dyDescent="0.25">
      <c r="A82" s="54" t="s">
        <v>134</v>
      </c>
      <c r="B82" s="55">
        <v>0</v>
      </c>
      <c r="C82" s="2">
        <v>0</v>
      </c>
      <c r="D82" s="93">
        <v>2</v>
      </c>
      <c r="E82" s="94">
        <v>155.78</v>
      </c>
      <c r="F82" s="210">
        <v>0</v>
      </c>
      <c r="G82" s="94">
        <v>0</v>
      </c>
      <c r="H82" s="2">
        <v>0</v>
      </c>
      <c r="I82" s="81">
        <f t="shared" si="8"/>
        <v>0</v>
      </c>
      <c r="J82" s="81">
        <f t="shared" si="9"/>
        <v>-155.78</v>
      </c>
      <c r="K82" s="81">
        <v>0</v>
      </c>
      <c r="P82" s="176"/>
    </row>
    <row r="84" spans="1:16" x14ac:dyDescent="0.25">
      <c r="A84" s="61" t="s">
        <v>576</v>
      </c>
      <c r="B84" s="85">
        <f>SUBTOTAL(9,B31:B82)</f>
        <v>29772</v>
      </c>
      <c r="C84" s="62">
        <f t="shared" ref="C84:G84" si="10">SUBTOTAL(9,C31:C82)</f>
        <v>2352106.4799999991</v>
      </c>
      <c r="D84" s="85">
        <f>SUBTOTAL(9,D31:D82)</f>
        <v>23060</v>
      </c>
      <c r="E84" s="62">
        <f t="shared" si="10"/>
        <v>2362068.8099999991</v>
      </c>
      <c r="F84" s="85">
        <f>SUBTOTAL(9,F31:F82)</f>
        <v>16941</v>
      </c>
      <c r="G84" s="62">
        <f t="shared" si="10"/>
        <v>1565597.2200000053</v>
      </c>
      <c r="H84" s="62">
        <f>SUBTOTAL(9,H31:H82)</f>
        <v>2360646.7599999998</v>
      </c>
      <c r="I84" s="62">
        <f t="shared" ref="I84:K84" si="11">SUBTOTAL(9,I31:I82)</f>
        <v>8540.2800000000516</v>
      </c>
      <c r="J84" s="215">
        <f t="shared" si="11"/>
        <v>-1422.0499999999765</v>
      </c>
      <c r="K84" s="62">
        <f t="shared" si="11"/>
        <v>8167.2866666610198</v>
      </c>
    </row>
    <row r="87" spans="1:16" x14ac:dyDescent="0.25">
      <c r="B87" s="154"/>
      <c r="C87" s="160"/>
      <c r="D87" s="160"/>
      <c r="E87" s="266" t="s">
        <v>662</v>
      </c>
      <c r="F87" s="266"/>
      <c r="G87" s="160">
        <f>SUM(G31:G58)</f>
        <v>1564957.5200000054</v>
      </c>
      <c r="H87" s="160">
        <f>G87/G84*100</f>
        <v>99.959140193159001</v>
      </c>
    </row>
    <row r="88" spans="1:16" x14ac:dyDescent="0.25">
      <c r="B88" s="157"/>
      <c r="C88" s="161"/>
      <c r="D88" s="161"/>
      <c r="E88" s="265" t="s">
        <v>663</v>
      </c>
      <c r="F88" s="265"/>
      <c r="G88" s="161">
        <f>G84-G87</f>
        <v>639.69999999995343</v>
      </c>
      <c r="H88" s="161">
        <f>100-H87</f>
        <v>4.0859806840998658E-2</v>
      </c>
    </row>
    <row r="90" spans="1:16" ht="17.25" x14ac:dyDescent="0.25">
      <c r="A90" s="247" t="s">
        <v>747</v>
      </c>
      <c r="B90" s="247"/>
      <c r="C90" s="247"/>
      <c r="D90" s="247"/>
      <c r="E90" s="247"/>
      <c r="F90" s="247"/>
      <c r="G90" s="247"/>
      <c r="H90" s="247"/>
      <c r="I90" s="247"/>
      <c r="J90" s="247"/>
      <c r="K90" s="247"/>
    </row>
    <row r="93" spans="1:16" x14ac:dyDescent="0.25">
      <c r="A93" t="s">
        <v>522</v>
      </c>
    </row>
    <row r="94" spans="1:16" x14ac:dyDescent="0.25">
      <c r="A94" t="s">
        <v>523</v>
      </c>
    </row>
    <row r="95" spans="1:16" x14ac:dyDescent="0.25">
      <c r="A95" t="s">
        <v>524</v>
      </c>
    </row>
    <row r="96" spans="1:16" x14ac:dyDescent="0.25">
      <c r="A96" t="s">
        <v>632</v>
      </c>
    </row>
    <row r="97" spans="1:1" x14ac:dyDescent="0.25">
      <c r="A97" t="s">
        <v>525</v>
      </c>
    </row>
    <row r="98" spans="1:1" x14ac:dyDescent="0.25">
      <c r="A98" t="s">
        <v>526</v>
      </c>
    </row>
    <row r="99" spans="1:1" x14ac:dyDescent="0.25">
      <c r="A99" t="s">
        <v>527</v>
      </c>
    </row>
    <row r="100" spans="1:1" x14ac:dyDescent="0.25">
      <c r="A100" t="s">
        <v>528</v>
      </c>
    </row>
    <row r="101" spans="1:1" x14ac:dyDescent="0.25">
      <c r="A101" t="s">
        <v>529</v>
      </c>
    </row>
    <row r="102" spans="1:1" x14ac:dyDescent="0.25">
      <c r="A102" t="s">
        <v>530</v>
      </c>
    </row>
    <row r="103" spans="1:1" x14ac:dyDescent="0.25">
      <c r="A103" t="s">
        <v>531</v>
      </c>
    </row>
    <row r="104" spans="1:1" x14ac:dyDescent="0.25">
      <c r="A104" t="s">
        <v>532</v>
      </c>
    </row>
    <row r="105" spans="1:1" x14ac:dyDescent="0.25">
      <c r="A105" t="s">
        <v>533</v>
      </c>
    </row>
    <row r="106" spans="1:1" x14ac:dyDescent="0.25">
      <c r="A106" t="s">
        <v>534</v>
      </c>
    </row>
    <row r="107" spans="1:1" x14ac:dyDescent="0.25">
      <c r="A107" t="s">
        <v>535</v>
      </c>
    </row>
    <row r="108" spans="1:1" x14ac:dyDescent="0.25">
      <c r="A108" t="s">
        <v>536</v>
      </c>
    </row>
    <row r="109" spans="1:1" x14ac:dyDescent="0.25">
      <c r="A109" t="s">
        <v>537</v>
      </c>
    </row>
    <row r="110" spans="1:1" x14ac:dyDescent="0.25">
      <c r="A110" t="s">
        <v>538</v>
      </c>
    </row>
    <row r="111" spans="1:1" x14ac:dyDescent="0.25">
      <c r="A111" t="s">
        <v>539</v>
      </c>
    </row>
    <row r="112" spans="1:1" x14ac:dyDescent="0.25">
      <c r="A112" t="s">
        <v>540</v>
      </c>
    </row>
    <row r="113" spans="1:1" x14ac:dyDescent="0.25">
      <c r="A113" t="s">
        <v>541</v>
      </c>
    </row>
    <row r="114" spans="1:1" x14ac:dyDescent="0.25">
      <c r="A114" t="s">
        <v>542</v>
      </c>
    </row>
    <row r="115" spans="1:1" x14ac:dyDescent="0.25">
      <c r="A115" t="s">
        <v>543</v>
      </c>
    </row>
    <row r="116" spans="1:1" x14ac:dyDescent="0.25">
      <c r="A116" t="s">
        <v>544</v>
      </c>
    </row>
    <row r="117" spans="1:1" x14ac:dyDescent="0.25">
      <c r="A117" t="s">
        <v>545</v>
      </c>
    </row>
    <row r="118" spans="1:1" x14ac:dyDescent="0.25">
      <c r="A118" t="s">
        <v>546</v>
      </c>
    </row>
    <row r="119" spans="1:1" x14ac:dyDescent="0.25">
      <c r="A119" t="s">
        <v>547</v>
      </c>
    </row>
    <row r="120" spans="1:1" x14ac:dyDescent="0.25">
      <c r="A120" t="s">
        <v>548</v>
      </c>
    </row>
    <row r="121" spans="1:1" x14ac:dyDescent="0.25">
      <c r="A121" t="s">
        <v>549</v>
      </c>
    </row>
    <row r="122" spans="1:1" x14ac:dyDescent="0.25">
      <c r="A122" t="s">
        <v>550</v>
      </c>
    </row>
    <row r="123" spans="1:1" x14ac:dyDescent="0.25">
      <c r="A123" t="s">
        <v>551</v>
      </c>
    </row>
    <row r="124" spans="1:1" x14ac:dyDescent="0.25">
      <c r="A124" t="s">
        <v>647</v>
      </c>
    </row>
    <row r="125" spans="1:1" x14ac:dyDescent="0.25">
      <c r="A125" t="s">
        <v>552</v>
      </c>
    </row>
    <row r="126" spans="1:1" x14ac:dyDescent="0.25">
      <c r="A126" t="s">
        <v>553</v>
      </c>
    </row>
    <row r="127" spans="1:1" x14ac:dyDescent="0.25">
      <c r="A127" t="s">
        <v>554</v>
      </c>
    </row>
    <row r="128" spans="1:1" x14ac:dyDescent="0.25">
      <c r="A128" t="s">
        <v>555</v>
      </c>
    </row>
    <row r="129" spans="1:1" x14ac:dyDescent="0.25">
      <c r="A129" t="s">
        <v>556</v>
      </c>
    </row>
    <row r="130" spans="1:1" x14ac:dyDescent="0.25">
      <c r="A130" t="s">
        <v>557</v>
      </c>
    </row>
    <row r="131" spans="1:1" x14ac:dyDescent="0.25">
      <c r="A131" t="s">
        <v>558</v>
      </c>
    </row>
    <row r="132" spans="1:1" x14ac:dyDescent="0.25">
      <c r="A132" t="s">
        <v>559</v>
      </c>
    </row>
    <row r="133" spans="1:1" x14ac:dyDescent="0.25">
      <c r="A133" t="s">
        <v>560</v>
      </c>
    </row>
    <row r="134" spans="1:1" x14ac:dyDescent="0.25">
      <c r="A134" t="s">
        <v>561</v>
      </c>
    </row>
    <row r="135" spans="1:1" x14ac:dyDescent="0.25">
      <c r="A135" t="s">
        <v>562</v>
      </c>
    </row>
    <row r="136" spans="1:1" x14ac:dyDescent="0.25">
      <c r="A136" t="s">
        <v>563</v>
      </c>
    </row>
    <row r="137" spans="1:1" x14ac:dyDescent="0.25">
      <c r="A137" t="s">
        <v>564</v>
      </c>
    </row>
    <row r="138" spans="1:1" x14ac:dyDescent="0.25">
      <c r="A138" t="s">
        <v>565</v>
      </c>
    </row>
    <row r="139" spans="1:1" x14ac:dyDescent="0.25">
      <c r="A139" t="s">
        <v>566</v>
      </c>
    </row>
    <row r="140" spans="1:1" x14ac:dyDescent="0.25">
      <c r="A140" t="s">
        <v>567</v>
      </c>
    </row>
    <row r="141" spans="1:1" x14ac:dyDescent="0.25">
      <c r="A141" t="s">
        <v>568</v>
      </c>
    </row>
    <row r="142" spans="1:1" x14ac:dyDescent="0.25">
      <c r="A142" t="s">
        <v>569</v>
      </c>
    </row>
    <row r="143" spans="1:1" x14ac:dyDescent="0.25">
      <c r="A143" t="s">
        <v>570</v>
      </c>
    </row>
    <row r="144" spans="1:1" x14ac:dyDescent="0.25">
      <c r="A144" t="s">
        <v>571</v>
      </c>
    </row>
    <row r="145" spans="1:1" x14ac:dyDescent="0.25">
      <c r="A145" t="s">
        <v>572</v>
      </c>
    </row>
    <row r="146" spans="1:1" x14ac:dyDescent="0.25">
      <c r="A146" t="s">
        <v>573</v>
      </c>
    </row>
    <row r="147" spans="1:1" x14ac:dyDescent="0.25">
      <c r="A147" t="s">
        <v>574</v>
      </c>
    </row>
    <row r="148" spans="1:1" x14ac:dyDescent="0.25">
      <c r="A148" t="s">
        <v>683</v>
      </c>
    </row>
    <row r="149" spans="1:1" x14ac:dyDescent="0.25">
      <c r="A149" t="s">
        <v>684</v>
      </c>
    </row>
    <row r="150" spans="1:1" x14ac:dyDescent="0.25">
      <c r="A150" t="s">
        <v>748</v>
      </c>
    </row>
    <row r="151" spans="1:1" x14ac:dyDescent="0.25">
      <c r="A151" t="s">
        <v>749</v>
      </c>
    </row>
    <row r="152" spans="1:1" x14ac:dyDescent="0.25">
      <c r="A152" t="s">
        <v>750</v>
      </c>
    </row>
    <row r="153" spans="1:1" x14ac:dyDescent="0.25">
      <c r="A153" t="s">
        <v>751</v>
      </c>
    </row>
    <row r="154" spans="1:1" x14ac:dyDescent="0.25">
      <c r="A154" t="s">
        <v>752</v>
      </c>
    </row>
    <row r="155" spans="1:1" x14ac:dyDescent="0.25">
      <c r="A155" t="s">
        <v>753</v>
      </c>
    </row>
    <row r="156" spans="1:1" x14ac:dyDescent="0.25">
      <c r="A156" t="s">
        <v>754</v>
      </c>
    </row>
    <row r="157" spans="1:1" x14ac:dyDescent="0.25">
      <c r="A157" t="s">
        <v>755</v>
      </c>
    </row>
  </sheetData>
  <autoFilter ref="A30:J82" xr:uid="{00000000-0009-0000-0000-000011000000}">
    <sortState xmlns:xlrd2="http://schemas.microsoft.com/office/spreadsheetml/2017/richdata2" ref="A28:J79">
      <sortCondition descending="1" ref="H28:H79"/>
    </sortState>
  </autoFilter>
  <sortState xmlns:xlrd2="http://schemas.microsoft.com/office/spreadsheetml/2017/richdata2" ref="A7:J22">
    <sortCondition descending="1" ref="G7:G22"/>
  </sortState>
  <mergeCells count="14">
    <mergeCell ref="A90:K90"/>
    <mergeCell ref="E88:F88"/>
    <mergeCell ref="E87:F87"/>
    <mergeCell ref="B29:C29"/>
    <mergeCell ref="D29:E29"/>
    <mergeCell ref="F29:G29"/>
    <mergeCell ref="I29:K29"/>
    <mergeCell ref="L29:N29"/>
    <mergeCell ref="A2:I2"/>
    <mergeCell ref="A3:I3"/>
    <mergeCell ref="B5:C5"/>
    <mergeCell ref="D5:E5"/>
    <mergeCell ref="F5:G5"/>
    <mergeCell ref="H5:J5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N147"/>
  <sheetViews>
    <sheetView topLeftCell="A16" workbookViewId="0">
      <selection activeCell="A116" sqref="A116:A147"/>
    </sheetView>
  </sheetViews>
  <sheetFormatPr defaultRowHeight="15" x14ac:dyDescent="0.25"/>
  <cols>
    <col min="1" max="1" width="48.7109375" customWidth="1"/>
    <col min="2" max="2" width="9" customWidth="1"/>
    <col min="3" max="3" width="13" customWidth="1"/>
    <col min="4" max="4" width="9.42578125" customWidth="1"/>
    <col min="5" max="5" width="13.85546875" customWidth="1"/>
    <col min="6" max="6" width="10.5703125" bestFit="1" customWidth="1"/>
    <col min="7" max="7" width="13.85546875" customWidth="1"/>
    <col min="8" max="11" width="15.5703125" customWidth="1"/>
    <col min="12" max="14" width="9" customWidth="1"/>
  </cols>
  <sheetData>
    <row r="2" spans="1:14" ht="15.75" x14ac:dyDescent="0.25">
      <c r="A2" s="257" t="s">
        <v>687</v>
      </c>
      <c r="B2" s="257"/>
      <c r="C2" s="257"/>
      <c r="D2" s="257"/>
      <c r="E2" s="257"/>
      <c r="F2" s="257"/>
      <c r="G2" s="257"/>
      <c r="H2" s="257"/>
      <c r="I2" s="257"/>
    </row>
    <row r="3" spans="1:14" ht="15.75" x14ac:dyDescent="0.25">
      <c r="A3" s="257" t="s">
        <v>736</v>
      </c>
      <c r="B3" s="257"/>
      <c r="C3" s="257"/>
      <c r="D3" s="257"/>
      <c r="E3" s="257"/>
      <c r="F3" s="257"/>
      <c r="G3" s="257"/>
      <c r="H3" s="257"/>
      <c r="I3" s="257"/>
    </row>
    <row r="6" spans="1:14" x14ac:dyDescent="0.25">
      <c r="B6" s="258" t="s">
        <v>652</v>
      </c>
      <c r="C6" s="258"/>
      <c r="D6" s="259" t="s">
        <v>685</v>
      </c>
      <c r="E6" s="259"/>
      <c r="F6" s="255" t="s">
        <v>741</v>
      </c>
      <c r="G6" s="255"/>
      <c r="H6" s="256" t="s">
        <v>653</v>
      </c>
      <c r="I6" s="256"/>
      <c r="J6" s="256"/>
    </row>
    <row r="7" spans="1:14" x14ac:dyDescent="0.25">
      <c r="A7" s="100" t="s">
        <v>658</v>
      </c>
      <c r="B7" s="101" t="s">
        <v>650</v>
      </c>
      <c r="C7" s="101" t="s">
        <v>651</v>
      </c>
      <c r="D7" s="101" t="s">
        <v>650</v>
      </c>
      <c r="E7" s="101" t="s">
        <v>651</v>
      </c>
      <c r="F7" s="193" t="s">
        <v>650</v>
      </c>
      <c r="G7" s="193" t="s">
        <v>651</v>
      </c>
      <c r="H7" s="102">
        <v>2019</v>
      </c>
      <c r="I7" s="100">
        <v>2020</v>
      </c>
      <c r="J7" s="100">
        <v>2021</v>
      </c>
      <c r="L7" s="187"/>
      <c r="M7" s="187"/>
      <c r="N7" s="187"/>
    </row>
    <row r="8" spans="1:14" x14ac:dyDescent="0.25">
      <c r="A8" s="103" t="s">
        <v>621</v>
      </c>
      <c r="B8" s="106">
        <v>668</v>
      </c>
      <c r="C8" s="105">
        <v>150981.35999999999</v>
      </c>
      <c r="D8" s="93">
        <v>1370</v>
      </c>
      <c r="E8" s="94">
        <v>309647.40000000002</v>
      </c>
      <c r="F8" s="210">
        <v>632</v>
      </c>
      <c r="G8" s="94">
        <v>142844.64000000022</v>
      </c>
      <c r="H8" s="2">
        <f t="shared" ref="H8:H18" si="0">C8/$C$19*100</f>
        <v>30.797823087988597</v>
      </c>
      <c r="I8" s="2">
        <f t="shared" ref="I8:I18" si="1">E8/$E$19*100</f>
        <v>35.252162262722159</v>
      </c>
      <c r="J8" s="2">
        <f t="shared" ref="J8:J18" si="2">G8/$G$19*100</f>
        <v>29.558942100705902</v>
      </c>
      <c r="L8" s="188"/>
      <c r="M8" s="189"/>
      <c r="N8" s="189"/>
    </row>
    <row r="9" spans="1:14" x14ac:dyDescent="0.25">
      <c r="A9" s="103" t="s">
        <v>619</v>
      </c>
      <c r="B9" s="106">
        <v>454</v>
      </c>
      <c r="C9" s="105">
        <v>66574.559999999998</v>
      </c>
      <c r="D9" s="93">
        <v>859</v>
      </c>
      <c r="E9" s="94">
        <v>125963.76</v>
      </c>
      <c r="F9" s="210">
        <v>455</v>
      </c>
      <c r="G9" s="94">
        <v>66721.199999999779</v>
      </c>
      <c r="H9" s="2">
        <f t="shared" si="0"/>
        <v>13.580163280027961</v>
      </c>
      <c r="I9" s="2">
        <f t="shared" si="1"/>
        <v>14.340488267437706</v>
      </c>
      <c r="J9" s="2">
        <f t="shared" si="2"/>
        <v>13.806664973145713</v>
      </c>
      <c r="L9" s="188"/>
      <c r="M9" s="189"/>
      <c r="N9" s="189"/>
    </row>
    <row r="10" spans="1:14" x14ac:dyDescent="0.25">
      <c r="A10" s="103" t="s">
        <v>613</v>
      </c>
      <c r="B10" s="104">
        <v>2138</v>
      </c>
      <c r="C10" s="105">
        <v>123448.12</v>
      </c>
      <c r="D10" s="93">
        <v>693</v>
      </c>
      <c r="E10" s="94">
        <v>40013.82</v>
      </c>
      <c r="F10" s="210">
        <v>1124</v>
      </c>
      <c r="G10" s="94">
        <v>64899.759999999267</v>
      </c>
      <c r="H10" s="2">
        <f t="shared" si="0"/>
        <v>25.181475119211978</v>
      </c>
      <c r="I10" s="2">
        <f t="shared" si="1"/>
        <v>4.5554190843887499</v>
      </c>
      <c r="J10" s="2">
        <f t="shared" si="2"/>
        <v>13.42975310931992</v>
      </c>
      <c r="L10" s="188"/>
      <c r="M10" s="189"/>
      <c r="N10" s="189"/>
    </row>
    <row r="11" spans="1:14" x14ac:dyDescent="0.25">
      <c r="A11" s="103" t="s">
        <v>618</v>
      </c>
      <c r="B11" s="106">
        <v>463</v>
      </c>
      <c r="C11" s="105">
        <v>45392.52</v>
      </c>
      <c r="D11" s="93">
        <v>1027</v>
      </c>
      <c r="E11" s="94">
        <v>100687.08</v>
      </c>
      <c r="F11" s="210">
        <v>651</v>
      </c>
      <c r="G11" s="94">
        <v>63824.040000000488</v>
      </c>
      <c r="H11" s="2">
        <f t="shared" si="0"/>
        <v>9.259360231474826</v>
      </c>
      <c r="I11" s="2">
        <f t="shared" si="1"/>
        <v>11.462835734838034</v>
      </c>
      <c r="J11" s="2">
        <f t="shared" si="2"/>
        <v>13.207153611036082</v>
      </c>
      <c r="L11" s="188"/>
      <c r="M11" s="189"/>
      <c r="N11" s="189"/>
    </row>
    <row r="12" spans="1:14" x14ac:dyDescent="0.25">
      <c r="A12" s="103" t="s">
        <v>617</v>
      </c>
      <c r="B12" s="106">
        <v>197</v>
      </c>
      <c r="C12" s="105">
        <v>25212.06</v>
      </c>
      <c r="D12" s="93">
        <v>484</v>
      </c>
      <c r="E12" s="94">
        <v>61942.32</v>
      </c>
      <c r="F12" s="210">
        <v>337</v>
      </c>
      <c r="G12" s="94">
        <v>43129.260000000162</v>
      </c>
      <c r="H12" s="2">
        <f t="shared" si="0"/>
        <v>5.1428637519476172</v>
      </c>
      <c r="I12" s="2">
        <f t="shared" si="1"/>
        <v>7.0518942370239825</v>
      </c>
      <c r="J12" s="2">
        <f t="shared" si="2"/>
        <v>8.9247681900160476</v>
      </c>
      <c r="L12" s="188"/>
      <c r="M12" s="189"/>
      <c r="N12" s="189"/>
    </row>
    <row r="13" spans="1:14" x14ac:dyDescent="0.25">
      <c r="A13" s="103" t="s">
        <v>614</v>
      </c>
      <c r="B13" s="106">
        <v>946</v>
      </c>
      <c r="C13" s="105">
        <v>16782.04</v>
      </c>
      <c r="D13" s="93">
        <v>5330</v>
      </c>
      <c r="E13" s="94">
        <v>94554.2</v>
      </c>
      <c r="F13" s="210">
        <v>2183</v>
      </c>
      <c r="G13" s="94">
        <v>38726.420000000624</v>
      </c>
      <c r="H13" s="2">
        <f t="shared" si="0"/>
        <v>3.4232722435110414</v>
      </c>
      <c r="I13" s="2">
        <f t="shared" si="1"/>
        <v>10.764630999717365</v>
      </c>
      <c r="J13" s="2">
        <f t="shared" si="2"/>
        <v>8.0136854035799718</v>
      </c>
      <c r="L13" s="188"/>
      <c r="M13" s="189"/>
      <c r="N13" s="189"/>
    </row>
    <row r="14" spans="1:14" x14ac:dyDescent="0.25">
      <c r="A14" s="103" t="s">
        <v>620</v>
      </c>
      <c r="B14" s="106">
        <v>153</v>
      </c>
      <c r="C14" s="105">
        <v>31726.080000000002</v>
      </c>
      <c r="D14" s="93">
        <v>382</v>
      </c>
      <c r="E14" s="94">
        <v>79211.520000000004</v>
      </c>
      <c r="F14" s="210">
        <v>127</v>
      </c>
      <c r="G14" s="94">
        <v>26334.720000000045</v>
      </c>
      <c r="H14" s="2">
        <f t="shared" si="0"/>
        <v>6.4716213916431355</v>
      </c>
      <c r="I14" s="2">
        <f t="shared" si="1"/>
        <v>9.0179260543342554</v>
      </c>
      <c r="J14" s="2">
        <f t="shared" si="2"/>
        <v>5.4494621829583663</v>
      </c>
      <c r="L14" s="188"/>
      <c r="M14" s="189"/>
      <c r="N14" s="189"/>
    </row>
    <row r="15" spans="1:14" x14ac:dyDescent="0.25">
      <c r="A15" s="103" t="s">
        <v>616</v>
      </c>
      <c r="B15" s="106">
        <v>270</v>
      </c>
      <c r="C15" s="105">
        <v>21432.6</v>
      </c>
      <c r="D15" s="93">
        <v>609</v>
      </c>
      <c r="E15" s="94">
        <v>48342.42</v>
      </c>
      <c r="F15" s="210">
        <v>302</v>
      </c>
      <c r="G15" s="94">
        <v>23972.760000000024</v>
      </c>
      <c r="H15" s="2">
        <f t="shared" si="0"/>
        <v>4.371913348214802</v>
      </c>
      <c r="I15" s="2">
        <f t="shared" si="1"/>
        <v>5.5035980732041176</v>
      </c>
      <c r="J15" s="2">
        <f t="shared" si="2"/>
        <v>4.9607001343145818</v>
      </c>
      <c r="L15" s="188"/>
      <c r="M15" s="189"/>
      <c r="N15" s="189"/>
    </row>
    <row r="16" spans="1:14" x14ac:dyDescent="0.25">
      <c r="A16" s="103" t="s">
        <v>615</v>
      </c>
      <c r="B16" s="106">
        <v>458</v>
      </c>
      <c r="C16" s="105">
        <v>8546.2800000000007</v>
      </c>
      <c r="D16" s="93">
        <v>950</v>
      </c>
      <c r="E16" s="94">
        <v>17727</v>
      </c>
      <c r="F16" s="210">
        <v>686</v>
      </c>
      <c r="G16" s="94">
        <v>12800.75999999992</v>
      </c>
      <c r="H16" s="2">
        <f t="shared" si="0"/>
        <v>1.743306720117074</v>
      </c>
      <c r="I16" s="2">
        <f t="shared" si="1"/>
        <v>2.0181505816980074</v>
      </c>
      <c r="J16" s="2">
        <f t="shared" si="2"/>
        <v>2.648870294923416</v>
      </c>
      <c r="L16" s="188"/>
      <c r="M16" s="189"/>
      <c r="N16" s="189"/>
    </row>
    <row r="17" spans="1:14" x14ac:dyDescent="0.25">
      <c r="A17" s="103" t="s">
        <v>628</v>
      </c>
      <c r="B17" s="106">
        <v>0</v>
      </c>
      <c r="C17" s="106">
        <v>0</v>
      </c>
      <c r="D17" s="93">
        <v>1</v>
      </c>
      <c r="E17" s="94">
        <v>150.69</v>
      </c>
      <c r="F17" s="210">
        <v>0</v>
      </c>
      <c r="G17" s="94">
        <v>0</v>
      </c>
      <c r="H17" s="2">
        <f t="shared" si="0"/>
        <v>0</v>
      </c>
      <c r="I17" s="2">
        <f t="shared" si="1"/>
        <v>1.715547532893737E-2</v>
      </c>
      <c r="J17" s="2">
        <f t="shared" si="2"/>
        <v>0</v>
      </c>
      <c r="L17" s="190"/>
      <c r="M17" s="191"/>
      <c r="N17" s="191"/>
    </row>
    <row r="18" spans="1:14" x14ac:dyDescent="0.25">
      <c r="A18" s="103" t="s">
        <v>627</v>
      </c>
      <c r="B18" s="106">
        <v>1</v>
      </c>
      <c r="C18" s="106">
        <v>138.25</v>
      </c>
      <c r="D18" s="93">
        <v>1</v>
      </c>
      <c r="E18" s="94">
        <v>138.25</v>
      </c>
      <c r="F18" s="210">
        <v>0</v>
      </c>
      <c r="G18" s="94">
        <v>0</v>
      </c>
      <c r="H18" s="2">
        <f t="shared" si="0"/>
        <v>2.820082586297026E-2</v>
      </c>
      <c r="I18" s="2">
        <f t="shared" si="1"/>
        <v>1.5739229306693154E-2</v>
      </c>
      <c r="J18" s="2">
        <f t="shared" si="2"/>
        <v>0</v>
      </c>
    </row>
    <row r="19" spans="1:14" x14ac:dyDescent="0.25">
      <c r="A19" s="100" t="s">
        <v>2</v>
      </c>
      <c r="B19" s="108">
        <v>5748</v>
      </c>
      <c r="C19" s="109">
        <v>490233.87</v>
      </c>
      <c r="D19" s="96">
        <f>SUM(D8:D18)</f>
        <v>11706</v>
      </c>
      <c r="E19" s="97">
        <f>SUM(E8:E18)</f>
        <v>878378.46</v>
      </c>
      <c r="F19" s="218">
        <f>SUM(F8:F18)</f>
        <v>6497</v>
      </c>
      <c r="G19" s="97">
        <f>SUM(G8:G18)</f>
        <v>483253.56000000052</v>
      </c>
      <c r="H19" s="62">
        <f t="shared" ref="H19" si="3">C19/$C$19*100</f>
        <v>100</v>
      </c>
      <c r="I19" s="62">
        <f t="shared" ref="I19" si="4">E19/$E$19*100</f>
        <v>100</v>
      </c>
      <c r="J19" s="62">
        <f t="shared" ref="J19" si="5">G19/$G$19*100</f>
        <v>100</v>
      </c>
    </row>
    <row r="24" spans="1:14" x14ac:dyDescent="0.25">
      <c r="B24" s="258" t="s">
        <v>652</v>
      </c>
      <c r="C24" s="258"/>
      <c r="D24" s="259" t="s">
        <v>685</v>
      </c>
      <c r="E24" s="259"/>
      <c r="F24" s="255" t="s">
        <v>741</v>
      </c>
      <c r="G24" s="255"/>
      <c r="H24" s="71" t="s">
        <v>655</v>
      </c>
      <c r="I24" s="256" t="s">
        <v>656</v>
      </c>
      <c r="J24" s="256"/>
      <c r="K24" s="256"/>
      <c r="L24" s="251" t="s">
        <v>711</v>
      </c>
      <c r="M24" s="251"/>
      <c r="N24" s="251"/>
    </row>
    <row r="25" spans="1:14" x14ac:dyDescent="0.25">
      <c r="A25" s="53" t="s">
        <v>634</v>
      </c>
      <c r="B25" s="52" t="s">
        <v>650</v>
      </c>
      <c r="C25" s="52" t="s">
        <v>651</v>
      </c>
      <c r="D25" s="101" t="s">
        <v>650</v>
      </c>
      <c r="E25" s="101" t="s">
        <v>651</v>
      </c>
      <c r="F25" s="193" t="s">
        <v>650</v>
      </c>
      <c r="G25" s="193" t="s">
        <v>651</v>
      </c>
      <c r="H25" s="52" t="s">
        <v>651</v>
      </c>
      <c r="I25" s="60">
        <v>2019</v>
      </c>
      <c r="J25" s="53">
        <v>2020</v>
      </c>
      <c r="K25" s="197" t="s">
        <v>745</v>
      </c>
      <c r="L25" s="162">
        <v>2019</v>
      </c>
      <c r="M25" s="162">
        <v>2020</v>
      </c>
      <c r="N25" s="193">
        <v>2021</v>
      </c>
    </row>
    <row r="26" spans="1:14" x14ac:dyDescent="0.25">
      <c r="A26" s="90" t="s">
        <v>418</v>
      </c>
      <c r="B26" s="55">
        <v>1516</v>
      </c>
      <c r="C26" s="2">
        <v>127595.3</v>
      </c>
      <c r="D26" s="93">
        <v>2777</v>
      </c>
      <c r="E26" s="94">
        <v>210833.49</v>
      </c>
      <c r="F26" s="210">
        <v>1291</v>
      </c>
      <c r="G26" s="94">
        <v>99847.000000000815</v>
      </c>
      <c r="H26" s="2">
        <v>428073.62</v>
      </c>
      <c r="I26" s="81">
        <f t="shared" ref="I26:I73" si="6">H26-C26</f>
        <v>300478.32</v>
      </c>
      <c r="J26" s="81">
        <f t="shared" ref="J26:J73" si="7">H26-E26</f>
        <v>217240.13</v>
      </c>
      <c r="K26" s="81">
        <v>185535.41333333252</v>
      </c>
      <c r="L26" s="120">
        <f>C26/H26*100</f>
        <v>29.806858923004881</v>
      </c>
      <c r="M26" s="120">
        <f>E26/H26*100</f>
        <v>49.251689464069287</v>
      </c>
      <c r="N26" s="198">
        <v>34.987089370281964</v>
      </c>
    </row>
    <row r="27" spans="1:14" x14ac:dyDescent="0.25">
      <c r="A27" s="90" t="s">
        <v>216</v>
      </c>
      <c r="B27" s="55">
        <v>451</v>
      </c>
      <c r="C27" s="2">
        <v>41148.519999999997</v>
      </c>
      <c r="D27" s="93">
        <v>928</v>
      </c>
      <c r="E27" s="94">
        <v>72895.3</v>
      </c>
      <c r="F27" s="210">
        <v>387</v>
      </c>
      <c r="G27" s="94">
        <v>30356.880000000183</v>
      </c>
      <c r="H27" s="2">
        <v>192433.08</v>
      </c>
      <c r="I27" s="81">
        <f t="shared" si="6"/>
        <v>151284.56</v>
      </c>
      <c r="J27" s="81">
        <f t="shared" si="7"/>
        <v>119537.77999999998</v>
      </c>
      <c r="K27" s="81">
        <v>97931.839999999807</v>
      </c>
    </row>
    <row r="28" spans="1:14" x14ac:dyDescent="0.25">
      <c r="A28" s="90" t="s">
        <v>311</v>
      </c>
      <c r="B28" s="55">
        <v>703</v>
      </c>
      <c r="C28" s="2">
        <v>60651.16</v>
      </c>
      <c r="D28" s="93">
        <v>990</v>
      </c>
      <c r="E28" s="94">
        <v>80966.58</v>
      </c>
      <c r="F28" s="210">
        <v>416</v>
      </c>
      <c r="G28" s="94">
        <v>31902.160000000244</v>
      </c>
      <c r="H28" s="2">
        <v>112113.03</v>
      </c>
      <c r="I28" s="81">
        <f t="shared" si="6"/>
        <v>51461.869999999995</v>
      </c>
      <c r="J28" s="81">
        <f t="shared" si="7"/>
        <v>31146.449999999997</v>
      </c>
      <c r="K28" s="81">
        <v>42839.85999999976</v>
      </c>
    </row>
    <row r="29" spans="1:14" x14ac:dyDescent="0.25">
      <c r="A29" s="90" t="s">
        <v>295</v>
      </c>
      <c r="B29" s="55">
        <v>679</v>
      </c>
      <c r="C29" s="2">
        <v>50868.68</v>
      </c>
      <c r="D29" s="93">
        <v>1140</v>
      </c>
      <c r="E29" s="94">
        <v>81354.44</v>
      </c>
      <c r="F29" s="210">
        <v>487</v>
      </c>
      <c r="G29" s="94">
        <v>36747.220000000263</v>
      </c>
      <c r="H29" s="2">
        <v>102293.56</v>
      </c>
      <c r="I29" s="81">
        <f t="shared" si="6"/>
        <v>51424.88</v>
      </c>
      <c r="J29" s="81">
        <f t="shared" si="7"/>
        <v>20939.119999999995</v>
      </c>
      <c r="K29" s="81">
        <v>31448.486666666402</v>
      </c>
    </row>
    <row r="30" spans="1:14" x14ac:dyDescent="0.25">
      <c r="A30" s="90" t="s">
        <v>343</v>
      </c>
      <c r="B30" s="55">
        <v>570</v>
      </c>
      <c r="C30" s="2">
        <v>51353.77</v>
      </c>
      <c r="D30" s="93">
        <v>1189</v>
      </c>
      <c r="E30" s="94">
        <v>83220.09</v>
      </c>
      <c r="F30" s="210">
        <v>956</v>
      </c>
      <c r="G30" s="94">
        <v>72291.66000000044</v>
      </c>
      <c r="H30" s="2">
        <v>78965.64</v>
      </c>
      <c r="I30" s="81">
        <f t="shared" si="6"/>
        <v>27611.870000000003</v>
      </c>
      <c r="J30" s="81">
        <f t="shared" si="7"/>
        <v>-4254.4499999999971</v>
      </c>
      <c r="K30" s="81">
        <v>-19647.900000000438</v>
      </c>
    </row>
    <row r="31" spans="1:14" x14ac:dyDescent="0.25">
      <c r="A31" s="90" t="s">
        <v>285</v>
      </c>
      <c r="B31" s="55">
        <v>421</v>
      </c>
      <c r="C31" s="2">
        <v>38778.94</v>
      </c>
      <c r="D31" s="93">
        <v>1089</v>
      </c>
      <c r="E31" s="94">
        <v>72086.7</v>
      </c>
      <c r="F31" s="210">
        <v>804</v>
      </c>
      <c r="G31" s="94">
        <v>58627.359999999877</v>
      </c>
      <c r="H31" s="2">
        <v>77165.7</v>
      </c>
      <c r="I31" s="81">
        <f t="shared" si="6"/>
        <v>38386.759999999995</v>
      </c>
      <c r="J31" s="81">
        <f t="shared" si="7"/>
        <v>5079</v>
      </c>
      <c r="K31" s="81">
        <v>-7183.5599999998813</v>
      </c>
    </row>
    <row r="32" spans="1:14" x14ac:dyDescent="0.25">
      <c r="A32" s="90" t="s">
        <v>220</v>
      </c>
      <c r="B32" s="55">
        <v>142</v>
      </c>
      <c r="C32" s="2">
        <v>16069.88</v>
      </c>
      <c r="D32" s="93">
        <v>696</v>
      </c>
      <c r="E32" s="94">
        <v>58408.02</v>
      </c>
      <c r="F32" s="210">
        <v>246</v>
      </c>
      <c r="G32" s="94">
        <v>20809.800000000065</v>
      </c>
      <c r="H32" s="2">
        <v>73280.69</v>
      </c>
      <c r="I32" s="81">
        <f t="shared" si="6"/>
        <v>57210.810000000005</v>
      </c>
      <c r="J32" s="81">
        <f t="shared" si="7"/>
        <v>14872.670000000006</v>
      </c>
      <c r="K32" s="81">
        <v>28043.99333333327</v>
      </c>
    </row>
    <row r="33" spans="1:11" x14ac:dyDescent="0.25">
      <c r="A33" s="90" t="s">
        <v>19</v>
      </c>
      <c r="B33" s="55">
        <v>429</v>
      </c>
      <c r="C33" s="2">
        <v>38441.32</v>
      </c>
      <c r="D33" s="93">
        <v>432</v>
      </c>
      <c r="E33" s="94">
        <v>37896.54</v>
      </c>
      <c r="F33" s="210">
        <v>112</v>
      </c>
      <c r="G33" s="94">
        <v>7551.4199999999901</v>
      </c>
      <c r="H33" s="2">
        <v>62882.03</v>
      </c>
      <c r="I33" s="81">
        <f t="shared" si="6"/>
        <v>24440.71</v>
      </c>
      <c r="J33" s="81">
        <f t="shared" si="7"/>
        <v>24985.489999999998</v>
      </c>
      <c r="K33" s="81">
        <v>34369.933333333342</v>
      </c>
    </row>
    <row r="34" spans="1:11" x14ac:dyDescent="0.25">
      <c r="A34" s="90" t="s">
        <v>117</v>
      </c>
      <c r="B34" s="55">
        <v>283</v>
      </c>
      <c r="C34" s="2">
        <v>22358.62</v>
      </c>
      <c r="D34" s="93">
        <v>750</v>
      </c>
      <c r="E34" s="94">
        <v>57880.82</v>
      </c>
      <c r="F34" s="210">
        <v>556</v>
      </c>
      <c r="G34" s="94">
        <v>41513.480000000076</v>
      </c>
      <c r="H34" s="2">
        <v>62391.95</v>
      </c>
      <c r="I34" s="81">
        <f t="shared" si="6"/>
        <v>40033.33</v>
      </c>
      <c r="J34" s="81">
        <f t="shared" si="7"/>
        <v>4511.1299999999974</v>
      </c>
      <c r="K34" s="81">
        <v>81.153333333255432</v>
      </c>
    </row>
    <row r="35" spans="1:11" x14ac:dyDescent="0.25">
      <c r="A35" s="90" t="s">
        <v>249</v>
      </c>
      <c r="B35" s="55">
        <v>151</v>
      </c>
      <c r="C35" s="2">
        <v>13913.32</v>
      </c>
      <c r="D35" s="93">
        <v>629</v>
      </c>
      <c r="E35" s="94">
        <v>50000.18</v>
      </c>
      <c r="F35" s="210">
        <v>373</v>
      </c>
      <c r="G35" s="94">
        <v>29400.840000000127</v>
      </c>
      <c r="H35" s="2">
        <v>31400.920000000002</v>
      </c>
      <c r="I35" s="81">
        <f t="shared" si="6"/>
        <v>17487.600000000002</v>
      </c>
      <c r="J35" s="81">
        <f t="shared" si="7"/>
        <v>-18599.259999999998</v>
      </c>
      <c r="K35" s="81">
        <v>-8466.8933333334608</v>
      </c>
    </row>
    <row r="36" spans="1:11" x14ac:dyDescent="0.25">
      <c r="A36" s="90" t="s">
        <v>185</v>
      </c>
      <c r="B36" s="55">
        <v>145</v>
      </c>
      <c r="C36" s="2">
        <v>9154.6</v>
      </c>
      <c r="D36" s="93">
        <v>329</v>
      </c>
      <c r="E36" s="94">
        <v>19949.52</v>
      </c>
      <c r="F36" s="210">
        <v>490</v>
      </c>
      <c r="G36" s="94">
        <v>30920.800000000243</v>
      </c>
      <c r="H36" s="2">
        <v>26535.73</v>
      </c>
      <c r="I36" s="81">
        <f t="shared" si="6"/>
        <v>17381.129999999997</v>
      </c>
      <c r="J36" s="81">
        <f t="shared" si="7"/>
        <v>6586.2099999999991</v>
      </c>
      <c r="K36" s="81">
        <v>-13230.313333333575</v>
      </c>
    </row>
    <row r="37" spans="1:11" x14ac:dyDescent="0.25">
      <c r="A37" s="90" t="s">
        <v>442</v>
      </c>
      <c r="B37" s="55">
        <v>117</v>
      </c>
      <c r="C37" s="2">
        <v>7849.9</v>
      </c>
      <c r="D37" s="93">
        <v>380</v>
      </c>
      <c r="E37" s="94">
        <v>23676.38</v>
      </c>
      <c r="F37" s="210">
        <v>128</v>
      </c>
      <c r="G37" s="94">
        <v>7557.6399999999867</v>
      </c>
      <c r="H37" s="2">
        <v>23826.92</v>
      </c>
      <c r="I37" s="81">
        <f t="shared" si="6"/>
        <v>15977.019999999999</v>
      </c>
      <c r="J37" s="81">
        <f t="shared" si="7"/>
        <v>150.53999999999724</v>
      </c>
      <c r="K37" s="81">
        <v>8326.9733333333461</v>
      </c>
    </row>
    <row r="38" spans="1:11" x14ac:dyDescent="0.25">
      <c r="A38" s="90" t="s">
        <v>256</v>
      </c>
      <c r="B38" s="55">
        <v>80</v>
      </c>
      <c r="C38" s="2">
        <v>6233.38</v>
      </c>
      <c r="D38" s="93">
        <v>266</v>
      </c>
      <c r="E38" s="94">
        <v>20638.78</v>
      </c>
      <c r="F38" s="210">
        <v>200</v>
      </c>
      <c r="G38" s="94">
        <v>11479.899999999972</v>
      </c>
      <c r="H38" s="2">
        <v>13668.84</v>
      </c>
      <c r="I38" s="81">
        <f t="shared" si="6"/>
        <v>7435.46</v>
      </c>
      <c r="J38" s="81">
        <f t="shared" si="7"/>
        <v>-6969.9399999999987</v>
      </c>
      <c r="K38" s="81">
        <v>-2367.3399999999729</v>
      </c>
    </row>
    <row r="39" spans="1:11" x14ac:dyDescent="0.25">
      <c r="A39" s="90">
        <v>320500</v>
      </c>
      <c r="B39" s="55">
        <v>10</v>
      </c>
      <c r="C39" s="2">
        <v>972.68</v>
      </c>
      <c r="D39" s="93">
        <v>14</v>
      </c>
      <c r="E39" s="94">
        <v>1056.46</v>
      </c>
      <c r="F39" s="210">
        <v>0</v>
      </c>
      <c r="G39" s="94">
        <v>0</v>
      </c>
      <c r="H39" s="2">
        <v>0</v>
      </c>
      <c r="I39" s="81">
        <f t="shared" si="6"/>
        <v>-972.68</v>
      </c>
      <c r="J39" s="81">
        <f t="shared" si="7"/>
        <v>-1056.46</v>
      </c>
      <c r="K39" s="81">
        <v>0</v>
      </c>
    </row>
    <row r="40" spans="1:11" x14ac:dyDescent="0.25">
      <c r="A40" s="90">
        <v>310620</v>
      </c>
      <c r="B40" s="55">
        <v>9</v>
      </c>
      <c r="C40" s="2">
        <v>945.42</v>
      </c>
      <c r="D40" s="93">
        <v>8</v>
      </c>
      <c r="E40" s="94">
        <v>444.24</v>
      </c>
      <c r="F40" s="210">
        <v>0</v>
      </c>
      <c r="G40" s="94">
        <v>0</v>
      </c>
      <c r="H40" s="2">
        <v>0</v>
      </c>
      <c r="I40" s="81">
        <f t="shared" si="6"/>
        <v>-945.42</v>
      </c>
      <c r="J40" s="81">
        <f t="shared" si="7"/>
        <v>-444.24</v>
      </c>
      <c r="K40" s="81">
        <v>0</v>
      </c>
    </row>
    <row r="41" spans="1:11" x14ac:dyDescent="0.25">
      <c r="A41" s="90">
        <v>320530</v>
      </c>
      <c r="B41" s="55">
        <v>6</v>
      </c>
      <c r="C41" s="2">
        <v>643.29999999999995</v>
      </c>
      <c r="D41" s="93">
        <v>2</v>
      </c>
      <c r="E41" s="94">
        <v>76.400000000000006</v>
      </c>
      <c r="F41" s="210">
        <v>0</v>
      </c>
      <c r="G41" s="94">
        <v>0</v>
      </c>
      <c r="H41" s="2">
        <v>0</v>
      </c>
      <c r="I41" s="81">
        <f t="shared" si="6"/>
        <v>-643.29999999999995</v>
      </c>
      <c r="J41" s="81">
        <f t="shared" si="7"/>
        <v>-76.400000000000006</v>
      </c>
      <c r="K41" s="81">
        <v>0</v>
      </c>
    </row>
    <row r="42" spans="1:11" x14ac:dyDescent="0.25">
      <c r="A42" s="90" t="s">
        <v>106</v>
      </c>
      <c r="B42" s="55">
        <v>4</v>
      </c>
      <c r="C42" s="2">
        <v>390.1</v>
      </c>
      <c r="D42" s="93">
        <v>0</v>
      </c>
      <c r="E42" s="94">
        <v>0</v>
      </c>
      <c r="F42" s="210">
        <v>0</v>
      </c>
      <c r="G42" s="94">
        <v>0</v>
      </c>
      <c r="H42" s="2">
        <v>0</v>
      </c>
      <c r="I42" s="81">
        <f t="shared" si="6"/>
        <v>-390.1</v>
      </c>
      <c r="J42" s="81">
        <f t="shared" si="7"/>
        <v>0</v>
      </c>
      <c r="K42" s="81">
        <v>0</v>
      </c>
    </row>
    <row r="43" spans="1:11" x14ac:dyDescent="0.25">
      <c r="A43" s="90">
        <v>320520</v>
      </c>
      <c r="B43" s="55">
        <v>4</v>
      </c>
      <c r="C43" s="2">
        <v>390.1</v>
      </c>
      <c r="D43" s="93">
        <v>6</v>
      </c>
      <c r="E43" s="94">
        <v>553.86</v>
      </c>
      <c r="F43" s="210">
        <v>0</v>
      </c>
      <c r="G43" s="94">
        <v>0</v>
      </c>
      <c r="H43" s="2">
        <v>0</v>
      </c>
      <c r="I43" s="81">
        <f t="shared" si="6"/>
        <v>-390.1</v>
      </c>
      <c r="J43" s="81">
        <f t="shared" si="7"/>
        <v>-553.86</v>
      </c>
      <c r="K43" s="81">
        <v>0</v>
      </c>
    </row>
    <row r="44" spans="1:11" x14ac:dyDescent="0.25">
      <c r="A44" s="90">
        <v>310660</v>
      </c>
      <c r="B44" s="55">
        <v>2</v>
      </c>
      <c r="C44" s="2">
        <v>283.76</v>
      </c>
      <c r="D44" s="93">
        <v>0</v>
      </c>
      <c r="E44" s="94">
        <v>0</v>
      </c>
      <c r="F44" s="210">
        <v>0</v>
      </c>
      <c r="G44" s="94">
        <v>0</v>
      </c>
      <c r="H44" s="2">
        <v>0</v>
      </c>
      <c r="I44" s="81">
        <f t="shared" si="6"/>
        <v>-283.76</v>
      </c>
      <c r="J44" s="81">
        <f t="shared" si="7"/>
        <v>0</v>
      </c>
      <c r="K44" s="81">
        <v>0</v>
      </c>
    </row>
    <row r="45" spans="1:11" x14ac:dyDescent="0.25">
      <c r="A45" s="90">
        <v>353870</v>
      </c>
      <c r="B45" s="55">
        <v>2</v>
      </c>
      <c r="C45" s="2">
        <v>265.10000000000002</v>
      </c>
      <c r="D45" s="93">
        <v>0</v>
      </c>
      <c r="E45" s="94">
        <v>0</v>
      </c>
      <c r="F45" s="210">
        <v>0</v>
      </c>
      <c r="G45" s="94">
        <v>0</v>
      </c>
      <c r="H45" s="2">
        <v>0</v>
      </c>
      <c r="I45" s="81">
        <f t="shared" si="6"/>
        <v>-265.10000000000002</v>
      </c>
      <c r="J45" s="81">
        <f t="shared" si="7"/>
        <v>0</v>
      </c>
      <c r="K45" s="81">
        <v>0</v>
      </c>
    </row>
    <row r="46" spans="1:11" x14ac:dyDescent="0.25">
      <c r="A46" s="90">
        <v>311370</v>
      </c>
      <c r="B46" s="55">
        <v>2</v>
      </c>
      <c r="C46" s="2">
        <v>243.76</v>
      </c>
      <c r="D46" s="93">
        <v>4</v>
      </c>
      <c r="E46" s="94">
        <v>280.16000000000003</v>
      </c>
      <c r="F46" s="210">
        <v>0</v>
      </c>
      <c r="G46" s="94">
        <v>0</v>
      </c>
      <c r="H46" s="2">
        <v>0</v>
      </c>
      <c r="I46" s="81">
        <f t="shared" si="6"/>
        <v>-243.76</v>
      </c>
      <c r="J46" s="81">
        <f t="shared" si="7"/>
        <v>-280.16000000000003</v>
      </c>
      <c r="K46" s="81">
        <v>0</v>
      </c>
    </row>
    <row r="47" spans="1:11" x14ac:dyDescent="0.25">
      <c r="A47" s="90">
        <v>330455</v>
      </c>
      <c r="B47" s="55">
        <v>2</v>
      </c>
      <c r="C47" s="2">
        <v>204.38</v>
      </c>
      <c r="D47" s="93">
        <v>0</v>
      </c>
      <c r="E47" s="94">
        <v>0</v>
      </c>
      <c r="F47" s="210">
        <v>0</v>
      </c>
      <c r="G47" s="94">
        <v>0</v>
      </c>
      <c r="H47" s="2">
        <v>0</v>
      </c>
      <c r="I47" s="81">
        <f t="shared" si="6"/>
        <v>-204.38</v>
      </c>
      <c r="J47" s="81">
        <f t="shared" si="7"/>
        <v>0</v>
      </c>
      <c r="K47" s="81">
        <v>0</v>
      </c>
    </row>
    <row r="48" spans="1:11" x14ac:dyDescent="0.25">
      <c r="A48" s="90">
        <v>320360</v>
      </c>
      <c r="B48" s="55">
        <v>2</v>
      </c>
      <c r="C48" s="2">
        <v>204.38</v>
      </c>
      <c r="D48" s="93">
        <v>0</v>
      </c>
      <c r="E48" s="94">
        <v>0</v>
      </c>
      <c r="F48" s="210">
        <v>0</v>
      </c>
      <c r="G48" s="94">
        <v>0</v>
      </c>
      <c r="H48" s="2">
        <v>0</v>
      </c>
      <c r="I48" s="81">
        <f t="shared" si="6"/>
        <v>-204.38</v>
      </c>
      <c r="J48" s="81">
        <f t="shared" si="7"/>
        <v>0</v>
      </c>
      <c r="K48" s="81">
        <v>0</v>
      </c>
    </row>
    <row r="49" spans="1:11" x14ac:dyDescent="0.25">
      <c r="A49" s="90">
        <v>320490</v>
      </c>
      <c r="B49" s="55">
        <v>2</v>
      </c>
      <c r="C49" s="2">
        <v>204.38</v>
      </c>
      <c r="D49" s="93">
        <v>4</v>
      </c>
      <c r="E49" s="94">
        <v>340.88</v>
      </c>
      <c r="F49" s="210">
        <v>0</v>
      </c>
      <c r="G49" s="94">
        <v>0</v>
      </c>
      <c r="H49" s="2">
        <v>0</v>
      </c>
      <c r="I49" s="81">
        <f t="shared" si="6"/>
        <v>-204.38</v>
      </c>
      <c r="J49" s="81">
        <f t="shared" si="7"/>
        <v>-340.88</v>
      </c>
      <c r="K49" s="81">
        <v>0</v>
      </c>
    </row>
    <row r="50" spans="1:11" x14ac:dyDescent="0.25">
      <c r="A50" s="90">
        <v>316670</v>
      </c>
      <c r="B50" s="55">
        <v>2</v>
      </c>
      <c r="C50" s="2">
        <v>185.72</v>
      </c>
      <c r="D50" s="93">
        <v>0</v>
      </c>
      <c r="E50" s="94">
        <v>0</v>
      </c>
      <c r="F50" s="210">
        <v>0</v>
      </c>
      <c r="G50" s="94">
        <v>0</v>
      </c>
      <c r="H50" s="2">
        <v>0</v>
      </c>
      <c r="I50" s="81">
        <f t="shared" si="6"/>
        <v>-185.72</v>
      </c>
      <c r="J50" s="81">
        <f t="shared" si="7"/>
        <v>0</v>
      </c>
      <c r="K50" s="81">
        <v>0</v>
      </c>
    </row>
    <row r="51" spans="1:11" x14ac:dyDescent="0.25">
      <c r="A51" s="90">
        <v>355100</v>
      </c>
      <c r="B51" s="55">
        <v>2</v>
      </c>
      <c r="C51" s="2">
        <v>185.72</v>
      </c>
      <c r="D51" s="93">
        <v>0</v>
      </c>
      <c r="E51" s="94">
        <v>0</v>
      </c>
      <c r="F51" s="210">
        <v>0</v>
      </c>
      <c r="G51" s="94">
        <v>0</v>
      </c>
      <c r="H51" s="2">
        <v>0</v>
      </c>
      <c r="I51" s="81">
        <f t="shared" si="6"/>
        <v>-185.72</v>
      </c>
      <c r="J51" s="81">
        <f t="shared" si="7"/>
        <v>0</v>
      </c>
      <c r="K51" s="81">
        <v>0</v>
      </c>
    </row>
    <row r="52" spans="1:11" x14ac:dyDescent="0.25">
      <c r="A52" s="90" t="s">
        <v>158</v>
      </c>
      <c r="B52" s="55">
        <v>2</v>
      </c>
      <c r="C52" s="2">
        <v>155.78</v>
      </c>
      <c r="D52" s="93">
        <v>14</v>
      </c>
      <c r="E52" s="94">
        <v>1214.5999999999999</v>
      </c>
      <c r="F52" s="210">
        <v>2</v>
      </c>
      <c r="G52" s="94">
        <v>164.38</v>
      </c>
      <c r="H52" s="2">
        <v>0</v>
      </c>
      <c r="I52" s="81">
        <f t="shared" si="6"/>
        <v>-155.78</v>
      </c>
      <c r="J52" s="81">
        <f t="shared" si="7"/>
        <v>-1214.5999999999999</v>
      </c>
      <c r="K52" s="81">
        <v>-164.38</v>
      </c>
    </row>
    <row r="53" spans="1:11" x14ac:dyDescent="0.25">
      <c r="A53" s="90">
        <v>310380</v>
      </c>
      <c r="B53" s="55">
        <v>2</v>
      </c>
      <c r="C53" s="2">
        <v>137.12</v>
      </c>
      <c r="D53" s="93">
        <v>0</v>
      </c>
      <c r="E53" s="94">
        <v>0</v>
      </c>
      <c r="F53" s="210">
        <v>0</v>
      </c>
      <c r="G53" s="94">
        <v>0</v>
      </c>
      <c r="H53" s="2">
        <v>0</v>
      </c>
      <c r="I53" s="81">
        <f t="shared" si="6"/>
        <v>-137.12</v>
      </c>
      <c r="J53" s="81">
        <f t="shared" si="7"/>
        <v>0</v>
      </c>
      <c r="K53" s="81">
        <v>0</v>
      </c>
    </row>
    <row r="54" spans="1:11" x14ac:dyDescent="0.25">
      <c r="A54" s="90">
        <v>320130</v>
      </c>
      <c r="B54" s="55">
        <v>2</v>
      </c>
      <c r="C54" s="2">
        <v>137.12</v>
      </c>
      <c r="D54" s="93">
        <v>2</v>
      </c>
      <c r="E54" s="94">
        <v>164.38</v>
      </c>
      <c r="F54" s="210">
        <v>0</v>
      </c>
      <c r="G54" s="94">
        <v>0</v>
      </c>
      <c r="H54" s="2">
        <v>0</v>
      </c>
      <c r="I54" s="81">
        <f t="shared" si="6"/>
        <v>-137.12</v>
      </c>
      <c r="J54" s="81">
        <f t="shared" si="7"/>
        <v>-164.38</v>
      </c>
      <c r="K54" s="81">
        <v>0</v>
      </c>
    </row>
    <row r="55" spans="1:11" x14ac:dyDescent="0.25">
      <c r="A55" s="90" t="s">
        <v>341</v>
      </c>
      <c r="B55" s="55">
        <v>2</v>
      </c>
      <c r="C55" s="2">
        <v>115.78</v>
      </c>
      <c r="D55" s="93">
        <v>5</v>
      </c>
      <c r="E55" s="94">
        <v>251.98</v>
      </c>
      <c r="F55" s="210">
        <v>4</v>
      </c>
      <c r="G55" s="94">
        <v>234.24</v>
      </c>
      <c r="H55" s="2">
        <v>0</v>
      </c>
      <c r="I55" s="81">
        <f t="shared" si="6"/>
        <v>-115.78</v>
      </c>
      <c r="J55" s="81">
        <f t="shared" si="7"/>
        <v>-251.98</v>
      </c>
      <c r="K55" s="81">
        <v>-234.24</v>
      </c>
    </row>
    <row r="56" spans="1:11" x14ac:dyDescent="0.25">
      <c r="A56" s="90">
        <v>314430</v>
      </c>
      <c r="B56" s="55">
        <v>3</v>
      </c>
      <c r="C56" s="2">
        <v>94.14</v>
      </c>
      <c r="D56" s="93">
        <v>0</v>
      </c>
      <c r="E56" s="94">
        <v>0</v>
      </c>
      <c r="F56" s="210">
        <v>0</v>
      </c>
      <c r="G56" s="94">
        <v>0</v>
      </c>
      <c r="H56" s="2">
        <v>0</v>
      </c>
      <c r="I56" s="81">
        <f t="shared" si="6"/>
        <v>-94.14</v>
      </c>
      <c r="J56" s="81">
        <f t="shared" si="7"/>
        <v>0</v>
      </c>
      <c r="K56" s="81">
        <v>0</v>
      </c>
    </row>
    <row r="57" spans="1:11" x14ac:dyDescent="0.25">
      <c r="A57" s="90" t="s">
        <v>174</v>
      </c>
      <c r="B57" s="55">
        <v>1</v>
      </c>
      <c r="C57" s="2">
        <v>57.74</v>
      </c>
      <c r="D57" s="93">
        <v>1</v>
      </c>
      <c r="E57" s="94">
        <v>57.74</v>
      </c>
      <c r="F57" s="210">
        <v>0</v>
      </c>
      <c r="G57" s="94">
        <v>0</v>
      </c>
      <c r="H57" s="2">
        <v>0</v>
      </c>
      <c r="I57" s="81">
        <f t="shared" si="6"/>
        <v>-57.74</v>
      </c>
      <c r="J57" s="81">
        <f t="shared" si="7"/>
        <v>-57.74</v>
      </c>
      <c r="K57" s="81">
        <v>0</v>
      </c>
    </row>
    <row r="58" spans="1:11" x14ac:dyDescent="0.25">
      <c r="A58" s="90" t="s">
        <v>8</v>
      </c>
      <c r="B58" s="55">
        <v>0</v>
      </c>
      <c r="C58" s="2">
        <v>0</v>
      </c>
      <c r="D58" s="93">
        <v>2</v>
      </c>
      <c r="E58" s="94">
        <v>115.78</v>
      </c>
      <c r="F58" s="210">
        <v>0</v>
      </c>
      <c r="G58" s="94">
        <v>0</v>
      </c>
      <c r="H58" s="2">
        <v>0</v>
      </c>
      <c r="I58" s="81">
        <f t="shared" si="6"/>
        <v>0</v>
      </c>
      <c r="J58" s="81">
        <f t="shared" si="7"/>
        <v>-115.78</v>
      </c>
      <c r="K58" s="81">
        <v>0</v>
      </c>
    </row>
    <row r="59" spans="1:11" x14ac:dyDescent="0.25">
      <c r="A59" s="90" t="s">
        <v>204</v>
      </c>
      <c r="B59" s="55">
        <v>0</v>
      </c>
      <c r="C59" s="2">
        <v>0</v>
      </c>
      <c r="D59" s="93">
        <v>2</v>
      </c>
      <c r="E59" s="94">
        <v>283.76</v>
      </c>
      <c r="F59" s="210">
        <v>0</v>
      </c>
      <c r="G59" s="94">
        <v>0</v>
      </c>
      <c r="H59" s="2">
        <v>0</v>
      </c>
      <c r="I59" s="81">
        <f t="shared" si="6"/>
        <v>0</v>
      </c>
      <c r="J59" s="81">
        <f t="shared" si="7"/>
        <v>-283.76</v>
      </c>
      <c r="K59" s="81">
        <v>0</v>
      </c>
    </row>
    <row r="60" spans="1:11" x14ac:dyDescent="0.25">
      <c r="A60" s="90" t="s">
        <v>205</v>
      </c>
      <c r="B60" s="55">
        <v>0</v>
      </c>
      <c r="C60" s="2">
        <v>0</v>
      </c>
      <c r="D60" s="93">
        <v>6</v>
      </c>
      <c r="E60" s="94">
        <v>535.20000000000005</v>
      </c>
      <c r="F60" s="210">
        <v>8</v>
      </c>
      <c r="G60" s="94">
        <v>858.96</v>
      </c>
      <c r="H60" s="2">
        <v>0</v>
      </c>
      <c r="I60" s="81">
        <f t="shared" si="6"/>
        <v>0</v>
      </c>
      <c r="J60" s="81">
        <f t="shared" si="7"/>
        <v>-535.20000000000005</v>
      </c>
      <c r="K60" s="81">
        <v>-858.96</v>
      </c>
    </row>
    <row r="61" spans="1:11" x14ac:dyDescent="0.25">
      <c r="A61" s="90" t="s">
        <v>224</v>
      </c>
      <c r="B61" s="55">
        <v>0</v>
      </c>
      <c r="C61" s="2">
        <v>0</v>
      </c>
      <c r="D61" s="93">
        <v>4</v>
      </c>
      <c r="E61" s="94">
        <v>389.48</v>
      </c>
      <c r="F61" s="210">
        <v>2</v>
      </c>
      <c r="G61" s="94">
        <v>225.10000000000002</v>
      </c>
      <c r="H61" s="2">
        <v>0</v>
      </c>
      <c r="I61" s="81">
        <f t="shared" si="6"/>
        <v>0</v>
      </c>
      <c r="J61" s="81">
        <f t="shared" si="7"/>
        <v>-389.48</v>
      </c>
      <c r="K61" s="81">
        <v>-225.10000000000002</v>
      </c>
    </row>
    <row r="62" spans="1:11" x14ac:dyDescent="0.25">
      <c r="A62" s="90" t="s">
        <v>227</v>
      </c>
      <c r="B62" s="55">
        <v>0</v>
      </c>
      <c r="C62" s="2">
        <v>0</v>
      </c>
      <c r="D62" s="93">
        <v>2</v>
      </c>
      <c r="E62" s="94">
        <v>243.76</v>
      </c>
      <c r="F62" s="210">
        <v>0</v>
      </c>
      <c r="G62" s="94">
        <v>0</v>
      </c>
      <c r="H62" s="2">
        <v>0</v>
      </c>
      <c r="I62" s="81">
        <f t="shared" si="6"/>
        <v>0</v>
      </c>
      <c r="J62" s="81">
        <f t="shared" si="7"/>
        <v>-243.76</v>
      </c>
      <c r="K62" s="81">
        <v>0</v>
      </c>
    </row>
    <row r="63" spans="1:11" x14ac:dyDescent="0.25">
      <c r="A63" s="90" t="s">
        <v>255</v>
      </c>
      <c r="B63" s="55">
        <v>0</v>
      </c>
      <c r="C63" s="2">
        <v>0</v>
      </c>
      <c r="D63" s="93">
        <v>2</v>
      </c>
      <c r="E63" s="94">
        <v>76.400000000000006</v>
      </c>
      <c r="F63" s="210">
        <v>0</v>
      </c>
      <c r="G63" s="94">
        <v>0</v>
      </c>
      <c r="H63" s="2">
        <v>0</v>
      </c>
      <c r="I63" s="81">
        <f t="shared" si="6"/>
        <v>0</v>
      </c>
      <c r="J63" s="81">
        <f t="shared" si="7"/>
        <v>-76.400000000000006</v>
      </c>
      <c r="K63" s="81">
        <v>0</v>
      </c>
    </row>
    <row r="64" spans="1:11" x14ac:dyDescent="0.25">
      <c r="A64" s="90" t="s">
        <v>278</v>
      </c>
      <c r="B64" s="55">
        <v>0</v>
      </c>
      <c r="C64" s="2">
        <v>0</v>
      </c>
      <c r="D64" s="93">
        <v>2</v>
      </c>
      <c r="E64" s="94">
        <v>164.38</v>
      </c>
      <c r="F64" s="210">
        <v>0</v>
      </c>
      <c r="G64" s="94">
        <v>0</v>
      </c>
      <c r="H64" s="2">
        <v>0</v>
      </c>
      <c r="I64" s="81">
        <f t="shared" si="6"/>
        <v>0</v>
      </c>
      <c r="J64" s="81">
        <f t="shared" si="7"/>
        <v>-164.38</v>
      </c>
      <c r="K64" s="81">
        <v>0</v>
      </c>
    </row>
    <row r="65" spans="1:11" x14ac:dyDescent="0.25">
      <c r="A65" s="90" t="s">
        <v>282</v>
      </c>
      <c r="B65" s="55">
        <v>0</v>
      </c>
      <c r="C65" s="2">
        <v>0</v>
      </c>
      <c r="D65" s="93">
        <v>1</v>
      </c>
      <c r="E65" s="94">
        <v>57.74</v>
      </c>
      <c r="F65" s="210">
        <v>0</v>
      </c>
      <c r="G65" s="94">
        <v>0</v>
      </c>
      <c r="H65" s="2">
        <v>0</v>
      </c>
      <c r="I65" s="81">
        <f t="shared" si="6"/>
        <v>0</v>
      </c>
      <c r="J65" s="81">
        <f t="shared" si="7"/>
        <v>-57.74</v>
      </c>
      <c r="K65" s="81">
        <v>0</v>
      </c>
    </row>
    <row r="66" spans="1:11" x14ac:dyDescent="0.25">
      <c r="A66" s="90" t="s">
        <v>323</v>
      </c>
      <c r="B66" s="55">
        <v>0</v>
      </c>
      <c r="C66" s="2">
        <v>0</v>
      </c>
      <c r="D66" s="93">
        <v>2</v>
      </c>
      <c r="E66" s="94">
        <v>36.4</v>
      </c>
      <c r="F66" s="210">
        <v>0</v>
      </c>
      <c r="G66" s="94">
        <v>0</v>
      </c>
      <c r="H66" s="2">
        <v>0</v>
      </c>
      <c r="I66" s="81">
        <f t="shared" si="6"/>
        <v>0</v>
      </c>
      <c r="J66" s="81">
        <f t="shared" si="7"/>
        <v>-36.4</v>
      </c>
      <c r="K66" s="81">
        <v>0</v>
      </c>
    </row>
    <row r="67" spans="1:11" x14ac:dyDescent="0.25">
      <c r="A67" s="90">
        <v>280067</v>
      </c>
      <c r="B67" s="55">
        <v>0</v>
      </c>
      <c r="C67" s="2">
        <v>0</v>
      </c>
      <c r="D67" s="93">
        <v>8</v>
      </c>
      <c r="E67" s="94">
        <v>688.3</v>
      </c>
      <c r="F67" s="210">
        <v>0</v>
      </c>
      <c r="G67" s="94">
        <v>0</v>
      </c>
      <c r="H67" s="2">
        <v>0</v>
      </c>
      <c r="I67" s="81">
        <f t="shared" si="6"/>
        <v>0</v>
      </c>
      <c r="J67" s="81">
        <f t="shared" si="7"/>
        <v>-688.3</v>
      </c>
      <c r="K67" s="81">
        <v>0</v>
      </c>
    </row>
    <row r="68" spans="1:11" x14ac:dyDescent="0.25">
      <c r="A68" s="90">
        <v>320405</v>
      </c>
      <c r="B68" s="55">
        <v>0</v>
      </c>
      <c r="C68" s="2">
        <v>0</v>
      </c>
      <c r="D68" s="93">
        <v>2</v>
      </c>
      <c r="E68" s="94">
        <v>76.400000000000006</v>
      </c>
      <c r="F68" s="210">
        <v>0</v>
      </c>
      <c r="G68" s="94">
        <v>0</v>
      </c>
      <c r="H68" s="2">
        <v>0</v>
      </c>
      <c r="I68" s="81">
        <f t="shared" si="6"/>
        <v>0</v>
      </c>
      <c r="J68" s="81">
        <f t="shared" si="7"/>
        <v>-76.400000000000006</v>
      </c>
      <c r="K68" s="81">
        <v>0</v>
      </c>
    </row>
    <row r="69" spans="1:11" x14ac:dyDescent="0.25">
      <c r="A69" s="90">
        <v>314675</v>
      </c>
      <c r="B69" s="55">
        <v>0</v>
      </c>
      <c r="C69" s="2">
        <v>0</v>
      </c>
      <c r="D69" s="93">
        <v>4</v>
      </c>
      <c r="E69" s="94">
        <v>362.22</v>
      </c>
      <c r="F69" s="210">
        <v>0</v>
      </c>
      <c r="G69" s="94">
        <v>0</v>
      </c>
      <c r="H69" s="2">
        <v>0</v>
      </c>
      <c r="I69" s="81">
        <f t="shared" si="6"/>
        <v>0</v>
      </c>
      <c r="J69" s="81">
        <f t="shared" si="7"/>
        <v>-362.22</v>
      </c>
      <c r="K69" s="81">
        <v>0</v>
      </c>
    </row>
    <row r="70" spans="1:11" x14ac:dyDescent="0.25">
      <c r="A70" s="90">
        <v>320160</v>
      </c>
      <c r="B70" s="55">
        <v>0</v>
      </c>
      <c r="C70" s="2">
        <v>0</v>
      </c>
      <c r="D70" s="93">
        <v>4</v>
      </c>
      <c r="E70" s="94">
        <v>340.88</v>
      </c>
      <c r="F70" s="210">
        <v>0</v>
      </c>
      <c r="G70" s="94">
        <v>0</v>
      </c>
      <c r="H70" s="2">
        <v>0</v>
      </c>
      <c r="I70" s="81">
        <f t="shared" si="6"/>
        <v>0</v>
      </c>
      <c r="J70" s="81">
        <f t="shared" si="7"/>
        <v>-340.88</v>
      </c>
      <c r="K70" s="81">
        <v>0</v>
      </c>
    </row>
    <row r="71" spans="1:11" x14ac:dyDescent="0.25">
      <c r="A71" s="90">
        <v>251530</v>
      </c>
      <c r="B71" s="55">
        <v>0</v>
      </c>
      <c r="C71" s="2">
        <v>0</v>
      </c>
      <c r="D71" s="93">
        <v>2</v>
      </c>
      <c r="E71" s="94">
        <v>243.76</v>
      </c>
      <c r="F71" s="210">
        <v>0</v>
      </c>
      <c r="G71" s="94">
        <v>0</v>
      </c>
      <c r="H71" s="2">
        <v>0</v>
      </c>
      <c r="I71" s="81">
        <f t="shared" si="6"/>
        <v>0</v>
      </c>
      <c r="J71" s="81">
        <f t="shared" si="7"/>
        <v>-243.76</v>
      </c>
      <c r="K71" s="81">
        <v>0</v>
      </c>
    </row>
    <row r="72" spans="1:11" x14ac:dyDescent="0.25">
      <c r="A72" s="90">
        <v>312410</v>
      </c>
      <c r="B72" s="55">
        <v>0</v>
      </c>
      <c r="C72" s="2">
        <v>0</v>
      </c>
      <c r="D72" s="93">
        <v>2</v>
      </c>
      <c r="E72" s="94">
        <v>225.1</v>
      </c>
      <c r="F72" s="210">
        <v>0</v>
      </c>
      <c r="G72" s="94">
        <v>0</v>
      </c>
      <c r="H72" s="2">
        <v>0</v>
      </c>
      <c r="I72" s="81">
        <f t="shared" si="6"/>
        <v>0</v>
      </c>
      <c r="J72" s="81">
        <f t="shared" si="7"/>
        <v>-225.1</v>
      </c>
      <c r="K72" s="81">
        <v>0</v>
      </c>
    </row>
    <row r="73" spans="1:11" x14ac:dyDescent="0.25">
      <c r="A73" s="90">
        <v>432300</v>
      </c>
      <c r="B73" s="55">
        <v>0</v>
      </c>
      <c r="C73" s="2">
        <v>0</v>
      </c>
      <c r="D73" s="93">
        <v>6</v>
      </c>
      <c r="E73" s="94">
        <v>291.36</v>
      </c>
      <c r="F73" s="210">
        <v>0</v>
      </c>
      <c r="G73" s="94">
        <v>0</v>
      </c>
      <c r="H73" s="2">
        <v>0</v>
      </c>
      <c r="I73" s="81">
        <f t="shared" si="6"/>
        <v>0</v>
      </c>
      <c r="J73" s="81">
        <f t="shared" si="7"/>
        <v>-291.36</v>
      </c>
      <c r="K73" s="81">
        <v>0</v>
      </c>
    </row>
    <row r="74" spans="1:11" x14ac:dyDescent="0.25">
      <c r="A74" s="238" t="s">
        <v>746</v>
      </c>
      <c r="B74" s="55">
        <v>0</v>
      </c>
      <c r="C74" s="2">
        <v>0</v>
      </c>
      <c r="D74" s="55">
        <v>0</v>
      </c>
      <c r="E74" s="2">
        <v>0</v>
      </c>
      <c r="F74" s="239">
        <v>33</v>
      </c>
      <c r="G74" s="240">
        <v>2520.9599999999982</v>
      </c>
      <c r="H74" s="2">
        <v>0</v>
      </c>
      <c r="I74" s="2">
        <v>0</v>
      </c>
      <c r="J74" s="2">
        <v>0</v>
      </c>
      <c r="K74" s="81">
        <v>-2520.9599999999982</v>
      </c>
    </row>
    <row r="75" spans="1:11" x14ac:dyDescent="0.25">
      <c r="A75" s="90" t="s">
        <v>207</v>
      </c>
      <c r="B75" s="55">
        <v>0</v>
      </c>
      <c r="C75" s="2">
        <v>0</v>
      </c>
      <c r="D75" s="55">
        <v>0</v>
      </c>
      <c r="E75" s="2">
        <v>0</v>
      </c>
      <c r="F75" s="210">
        <v>2</v>
      </c>
      <c r="G75" s="94">
        <v>243.76000000000002</v>
      </c>
      <c r="H75" s="2">
        <v>0</v>
      </c>
      <c r="I75" s="2">
        <v>0</v>
      </c>
      <c r="J75" s="2">
        <v>0</v>
      </c>
      <c r="K75" s="81">
        <v>-243.76000000000002</v>
      </c>
    </row>
    <row r="77" spans="1:11" x14ac:dyDescent="0.25">
      <c r="A77" s="118" t="s">
        <v>576</v>
      </c>
      <c r="B77" s="85">
        <f>SUBTOTAL(9,B26:B73)</f>
        <v>5748</v>
      </c>
      <c r="C77" s="62">
        <f>SUBTOTAL(9,C26:C73)</f>
        <v>490233.87</v>
      </c>
      <c r="D77" s="85">
        <f>SUBTOTAL(9,D26:D73)</f>
        <v>11706</v>
      </c>
      <c r="E77" s="62">
        <f>SUBTOTAL(9,E26:E73)</f>
        <v>878378.46000000008</v>
      </c>
      <c r="F77" s="85">
        <f>SUBTOTAL(9,F26:F75)</f>
        <v>6497</v>
      </c>
      <c r="G77" s="62">
        <f>SUBTOTAL(9,G26:G75)</f>
        <v>483253.56000000227</v>
      </c>
      <c r="H77" s="62">
        <f>SUBTOTAL(9,H26:H75)</f>
        <v>1285031.71</v>
      </c>
      <c r="I77" s="62">
        <f t="shared" ref="I77:K77" si="8">SUBTOTAL(9,I26:I75)</f>
        <v>794797.83999999985</v>
      </c>
      <c r="J77" s="62">
        <f t="shared" si="8"/>
        <v>406653.24999999994</v>
      </c>
      <c r="K77" s="62">
        <f t="shared" si="8"/>
        <v>373434.24666666432</v>
      </c>
    </row>
    <row r="79" spans="1:11" x14ac:dyDescent="0.25">
      <c r="B79" s="154"/>
      <c r="C79" s="160"/>
      <c r="D79" s="160"/>
      <c r="E79" s="266" t="s">
        <v>662</v>
      </c>
      <c r="F79" s="266"/>
      <c r="G79" s="160">
        <f>SUM(G26:G38)</f>
        <v>479006.16000000224</v>
      </c>
      <c r="H79" s="160">
        <f>G79/G77*100</f>
        <v>99.121082522392584</v>
      </c>
    </row>
    <row r="80" spans="1:11" x14ac:dyDescent="0.25">
      <c r="B80" s="157"/>
      <c r="C80" s="161"/>
      <c r="D80" s="161"/>
      <c r="E80" s="265" t="s">
        <v>663</v>
      </c>
      <c r="F80" s="265"/>
      <c r="G80" s="161">
        <f>G77-G79</f>
        <v>4247.4000000000233</v>
      </c>
      <c r="H80" s="161">
        <f>100-H79</f>
        <v>0.87891747760741623</v>
      </c>
    </row>
    <row r="82" spans="1:11" ht="17.25" x14ac:dyDescent="0.25">
      <c r="A82" s="247" t="s">
        <v>747</v>
      </c>
      <c r="B82" s="247"/>
      <c r="C82" s="247"/>
      <c r="D82" s="247"/>
      <c r="E82" s="247"/>
      <c r="F82" s="247"/>
      <c r="G82" s="247"/>
      <c r="H82" s="247"/>
      <c r="I82" s="247"/>
      <c r="J82" s="247"/>
      <c r="K82" s="247"/>
    </row>
    <row r="83" spans="1:11" x14ac:dyDescent="0.25">
      <c r="A83" t="s">
        <v>522</v>
      </c>
    </row>
    <row r="84" spans="1:11" x14ac:dyDescent="0.25">
      <c r="A84" t="s">
        <v>523</v>
      </c>
      <c r="G84" s="163"/>
      <c r="H84" s="3"/>
      <c r="I84" s="3"/>
    </row>
    <row r="85" spans="1:11" x14ac:dyDescent="0.25">
      <c r="A85" t="s">
        <v>524</v>
      </c>
    </row>
    <row r="86" spans="1:11" x14ac:dyDescent="0.25">
      <c r="A86" t="s">
        <v>632</v>
      </c>
    </row>
    <row r="87" spans="1:11" x14ac:dyDescent="0.25">
      <c r="A87" t="s">
        <v>525</v>
      </c>
    </row>
    <row r="88" spans="1:11" x14ac:dyDescent="0.25">
      <c r="A88" t="s">
        <v>526</v>
      </c>
    </row>
    <row r="89" spans="1:11" x14ac:dyDescent="0.25">
      <c r="A89" t="s">
        <v>527</v>
      </c>
    </row>
    <row r="90" spans="1:11" x14ac:dyDescent="0.25">
      <c r="A90" t="s">
        <v>528</v>
      </c>
    </row>
    <row r="91" spans="1:11" x14ac:dyDescent="0.25">
      <c r="A91" t="s">
        <v>529</v>
      </c>
    </row>
    <row r="92" spans="1:11" x14ac:dyDescent="0.25">
      <c r="A92" t="s">
        <v>530</v>
      </c>
    </row>
    <row r="93" spans="1:11" x14ac:dyDescent="0.25">
      <c r="A93" t="s">
        <v>531</v>
      </c>
    </row>
    <row r="94" spans="1:11" x14ac:dyDescent="0.25">
      <c r="A94" t="s">
        <v>532</v>
      </c>
    </row>
    <row r="95" spans="1:11" x14ac:dyDescent="0.25">
      <c r="A95" t="s">
        <v>533</v>
      </c>
    </row>
    <row r="96" spans="1:11" x14ac:dyDescent="0.25">
      <c r="A96" t="s">
        <v>534</v>
      </c>
    </row>
    <row r="97" spans="1:1" x14ac:dyDescent="0.25">
      <c r="A97" t="s">
        <v>535</v>
      </c>
    </row>
    <row r="98" spans="1:1" x14ac:dyDescent="0.25">
      <c r="A98" t="s">
        <v>536</v>
      </c>
    </row>
    <row r="99" spans="1:1" x14ac:dyDescent="0.25">
      <c r="A99" t="s">
        <v>537</v>
      </c>
    </row>
    <row r="100" spans="1:1" x14ac:dyDescent="0.25">
      <c r="A100" t="s">
        <v>538</v>
      </c>
    </row>
    <row r="101" spans="1:1" x14ac:dyDescent="0.25">
      <c r="A101" t="s">
        <v>539</v>
      </c>
    </row>
    <row r="102" spans="1:1" x14ac:dyDescent="0.25">
      <c r="A102" t="s">
        <v>540</v>
      </c>
    </row>
    <row r="103" spans="1:1" x14ac:dyDescent="0.25">
      <c r="A103" t="s">
        <v>541</v>
      </c>
    </row>
    <row r="104" spans="1:1" x14ac:dyDescent="0.25">
      <c r="A104" t="s">
        <v>542</v>
      </c>
    </row>
    <row r="105" spans="1:1" x14ac:dyDescent="0.25">
      <c r="A105" t="s">
        <v>543</v>
      </c>
    </row>
    <row r="106" spans="1:1" x14ac:dyDescent="0.25">
      <c r="A106" t="s">
        <v>544</v>
      </c>
    </row>
    <row r="107" spans="1:1" x14ac:dyDescent="0.25">
      <c r="A107" t="s">
        <v>545</v>
      </c>
    </row>
    <row r="108" spans="1:1" x14ac:dyDescent="0.25">
      <c r="A108" t="s">
        <v>546</v>
      </c>
    </row>
    <row r="109" spans="1:1" x14ac:dyDescent="0.25">
      <c r="A109" t="s">
        <v>547</v>
      </c>
    </row>
    <row r="110" spans="1:1" x14ac:dyDescent="0.25">
      <c r="A110" t="s">
        <v>548</v>
      </c>
    </row>
    <row r="111" spans="1:1" x14ac:dyDescent="0.25">
      <c r="A111" t="s">
        <v>549</v>
      </c>
    </row>
    <row r="112" spans="1:1" x14ac:dyDescent="0.25">
      <c r="A112" t="s">
        <v>550</v>
      </c>
    </row>
    <row r="113" spans="1:1" x14ac:dyDescent="0.25">
      <c r="A113" t="s">
        <v>551</v>
      </c>
    </row>
    <row r="114" spans="1:1" x14ac:dyDescent="0.25">
      <c r="A114" t="s">
        <v>648</v>
      </c>
    </row>
    <row r="115" spans="1:1" x14ac:dyDescent="0.25">
      <c r="A115" t="s">
        <v>552</v>
      </c>
    </row>
    <row r="116" spans="1:1" x14ac:dyDescent="0.25">
      <c r="A116" t="s">
        <v>553</v>
      </c>
    </row>
    <row r="117" spans="1:1" x14ac:dyDescent="0.25">
      <c r="A117" t="s">
        <v>554</v>
      </c>
    </row>
    <row r="118" spans="1:1" x14ac:dyDescent="0.25">
      <c r="A118" t="s">
        <v>555</v>
      </c>
    </row>
    <row r="119" spans="1:1" x14ac:dyDescent="0.25">
      <c r="A119" t="s">
        <v>556</v>
      </c>
    </row>
    <row r="120" spans="1:1" x14ac:dyDescent="0.25">
      <c r="A120" t="s">
        <v>557</v>
      </c>
    </row>
    <row r="121" spans="1:1" x14ac:dyDescent="0.25">
      <c r="A121" t="s">
        <v>558</v>
      </c>
    </row>
    <row r="122" spans="1:1" x14ac:dyDescent="0.25">
      <c r="A122" t="s">
        <v>559</v>
      </c>
    </row>
    <row r="123" spans="1:1" x14ac:dyDescent="0.25">
      <c r="A123" t="s">
        <v>560</v>
      </c>
    </row>
    <row r="124" spans="1:1" x14ac:dyDescent="0.25">
      <c r="A124" t="s">
        <v>561</v>
      </c>
    </row>
    <row r="125" spans="1:1" x14ac:dyDescent="0.25">
      <c r="A125" t="s">
        <v>562</v>
      </c>
    </row>
    <row r="126" spans="1:1" x14ac:dyDescent="0.25">
      <c r="A126" t="s">
        <v>563</v>
      </c>
    </row>
    <row r="127" spans="1:1" x14ac:dyDescent="0.25">
      <c r="A127" t="s">
        <v>564</v>
      </c>
    </row>
    <row r="128" spans="1:1" x14ac:dyDescent="0.25">
      <c r="A128" t="s">
        <v>565</v>
      </c>
    </row>
    <row r="129" spans="1:1" x14ac:dyDescent="0.25">
      <c r="A129" t="s">
        <v>566</v>
      </c>
    </row>
    <row r="130" spans="1:1" x14ac:dyDescent="0.25">
      <c r="A130" t="s">
        <v>567</v>
      </c>
    </row>
    <row r="131" spans="1:1" x14ac:dyDescent="0.25">
      <c r="A131" t="s">
        <v>568</v>
      </c>
    </row>
    <row r="132" spans="1:1" x14ac:dyDescent="0.25">
      <c r="A132" t="s">
        <v>569</v>
      </c>
    </row>
    <row r="133" spans="1:1" x14ac:dyDescent="0.25">
      <c r="A133" t="s">
        <v>570</v>
      </c>
    </row>
    <row r="134" spans="1:1" x14ac:dyDescent="0.25">
      <c r="A134" t="s">
        <v>571</v>
      </c>
    </row>
    <row r="135" spans="1:1" x14ac:dyDescent="0.25">
      <c r="A135" t="s">
        <v>572</v>
      </c>
    </row>
    <row r="136" spans="1:1" x14ac:dyDescent="0.25">
      <c r="A136" t="s">
        <v>573</v>
      </c>
    </row>
    <row r="137" spans="1:1" x14ac:dyDescent="0.25">
      <c r="A137" t="s">
        <v>574</v>
      </c>
    </row>
    <row r="138" spans="1:1" x14ac:dyDescent="0.25">
      <c r="A138" t="s">
        <v>683</v>
      </c>
    </row>
    <row r="139" spans="1:1" x14ac:dyDescent="0.25">
      <c r="A139" t="s">
        <v>684</v>
      </c>
    </row>
    <row r="140" spans="1:1" x14ac:dyDescent="0.25">
      <c r="A140" t="s">
        <v>748</v>
      </c>
    </row>
    <row r="141" spans="1:1" x14ac:dyDescent="0.25">
      <c r="A141" t="s">
        <v>749</v>
      </c>
    </row>
    <row r="142" spans="1:1" x14ac:dyDescent="0.25">
      <c r="A142" t="s">
        <v>750</v>
      </c>
    </row>
    <row r="143" spans="1:1" x14ac:dyDescent="0.25">
      <c r="A143" t="s">
        <v>751</v>
      </c>
    </row>
    <row r="144" spans="1:1" x14ac:dyDescent="0.25">
      <c r="A144" t="s">
        <v>752</v>
      </c>
    </row>
    <row r="145" spans="1:1" x14ac:dyDescent="0.25">
      <c r="A145" t="s">
        <v>753</v>
      </c>
    </row>
    <row r="146" spans="1:1" x14ac:dyDescent="0.25">
      <c r="A146" t="s">
        <v>754</v>
      </c>
    </row>
    <row r="147" spans="1:1" x14ac:dyDescent="0.25">
      <c r="A147" t="s">
        <v>755</v>
      </c>
    </row>
  </sheetData>
  <autoFilter ref="A25:J73" xr:uid="{00000000-0009-0000-0000-000012000000}">
    <sortState xmlns:xlrd2="http://schemas.microsoft.com/office/spreadsheetml/2017/richdata2" ref="A24:J71">
      <sortCondition descending="1" ref="H24:H71"/>
    </sortState>
  </autoFilter>
  <sortState xmlns:xlrd2="http://schemas.microsoft.com/office/spreadsheetml/2017/richdata2" ref="A8:J18">
    <sortCondition descending="1" ref="G8:G18"/>
  </sortState>
  <mergeCells count="14">
    <mergeCell ref="A82:K82"/>
    <mergeCell ref="E80:F80"/>
    <mergeCell ref="E79:F79"/>
    <mergeCell ref="B24:C24"/>
    <mergeCell ref="D24:E24"/>
    <mergeCell ref="F24:G24"/>
    <mergeCell ref="I24:K24"/>
    <mergeCell ref="L24:N24"/>
    <mergeCell ref="A2:I2"/>
    <mergeCell ref="A3:I3"/>
    <mergeCell ref="B6:C6"/>
    <mergeCell ref="D6:E6"/>
    <mergeCell ref="F6:G6"/>
    <mergeCell ref="H6:J6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33"/>
  <sheetViews>
    <sheetView tabSelected="1" zoomScale="110" zoomScaleNormal="110" workbookViewId="0">
      <selection activeCell="G29" sqref="G29"/>
    </sheetView>
  </sheetViews>
  <sheetFormatPr defaultRowHeight="15" x14ac:dyDescent="0.25"/>
  <cols>
    <col min="1" max="1" width="32.28515625" customWidth="1"/>
    <col min="2" max="2" width="10.85546875" hidden="1" customWidth="1"/>
    <col min="3" max="3" width="14.7109375" customWidth="1"/>
    <col min="4" max="4" width="9.5703125" hidden="1" customWidth="1"/>
    <col min="5" max="5" width="14.7109375" style="41" customWidth="1"/>
    <col min="6" max="6" width="10.5703125" style="179" hidden="1" customWidth="1"/>
    <col min="7" max="7" width="15" style="179" customWidth="1"/>
    <col min="8" max="8" width="14.7109375" style="41" customWidth="1"/>
    <col min="9" max="10" width="14.7109375" customWidth="1"/>
    <col min="11" max="12" width="13.5703125" customWidth="1"/>
    <col min="13" max="13" width="13.42578125" customWidth="1"/>
    <col min="14" max="14" width="8.140625" customWidth="1"/>
    <col min="15" max="15" width="8.140625" bestFit="1" customWidth="1"/>
  </cols>
  <sheetData>
    <row r="2" spans="1:16" ht="17.25" x14ac:dyDescent="0.3">
      <c r="A2" s="246" t="s">
        <v>757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</row>
    <row r="3" spans="1:16" ht="17.25" x14ac:dyDescent="0.3">
      <c r="A3" s="246" t="s">
        <v>736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</row>
    <row r="4" spans="1:16" x14ac:dyDescent="0.25">
      <c r="E4" s="117"/>
      <c r="H4" s="117"/>
    </row>
    <row r="6" spans="1:16" ht="30.75" customHeight="1" x14ac:dyDescent="0.25">
      <c r="B6" s="248" t="s">
        <v>652</v>
      </c>
      <c r="C6" s="248"/>
      <c r="D6" s="249" t="s">
        <v>686</v>
      </c>
      <c r="E6" s="250"/>
      <c r="F6" s="252" t="s">
        <v>737</v>
      </c>
      <c r="G6" s="253"/>
      <c r="H6" s="254" t="s">
        <v>655</v>
      </c>
      <c r="I6" s="254"/>
      <c r="J6" s="254"/>
      <c r="K6" s="251" t="s">
        <v>656</v>
      </c>
      <c r="L6" s="251"/>
      <c r="M6" s="251"/>
      <c r="N6" s="251" t="s">
        <v>712</v>
      </c>
      <c r="O6" s="251"/>
      <c r="P6" s="251"/>
    </row>
    <row r="7" spans="1:16" x14ac:dyDescent="0.25">
      <c r="A7" s="197" t="s">
        <v>575</v>
      </c>
      <c r="B7" s="193" t="s">
        <v>650</v>
      </c>
      <c r="C7" s="193" t="s">
        <v>651</v>
      </c>
      <c r="D7" s="193" t="s">
        <v>650</v>
      </c>
      <c r="E7" s="193" t="s">
        <v>651</v>
      </c>
      <c r="F7" s="193" t="s">
        <v>650</v>
      </c>
      <c r="G7" s="193" t="s">
        <v>651</v>
      </c>
      <c r="H7" s="196">
        <v>2019</v>
      </c>
      <c r="I7" s="175">
        <v>2020</v>
      </c>
      <c r="J7" s="184" t="s">
        <v>734</v>
      </c>
      <c r="K7" s="60">
        <v>2019</v>
      </c>
      <c r="L7" s="197">
        <v>2020</v>
      </c>
      <c r="M7" s="197">
        <v>2021</v>
      </c>
      <c r="N7" s="60">
        <v>2019</v>
      </c>
      <c r="O7" s="197">
        <v>2020</v>
      </c>
      <c r="P7" s="197">
        <v>2021</v>
      </c>
    </row>
    <row r="8" spans="1:16" x14ac:dyDescent="0.25">
      <c r="A8" t="s">
        <v>366</v>
      </c>
      <c r="B8" s="55">
        <v>197290</v>
      </c>
      <c r="C8" s="2">
        <v>18665929.489999998</v>
      </c>
      <c r="D8" s="55">
        <v>180553</v>
      </c>
      <c r="E8" s="2">
        <v>16888626.140000001</v>
      </c>
      <c r="F8" s="55">
        <v>118153</v>
      </c>
      <c r="G8" s="2">
        <v>10954651.590010377</v>
      </c>
      <c r="H8" s="2">
        <v>11934825.389999999</v>
      </c>
      <c r="I8" s="2">
        <v>11934825.389999999</v>
      </c>
      <c r="J8" s="7">
        <f t="shared" ref="J8:J27" si="0">H8/12*8</f>
        <v>7956550.2599999988</v>
      </c>
      <c r="K8" s="75">
        <f t="shared" ref="K8:K27" si="1">H8-C8</f>
        <v>-6731104.0999999996</v>
      </c>
      <c r="L8" s="75">
        <f t="shared" ref="L8:L27" si="2">I8-E8</f>
        <v>-4953800.7500000019</v>
      </c>
      <c r="M8" s="75">
        <f t="shared" ref="M8:M27" si="3">J8-G8</f>
        <v>-2998101.3300103778</v>
      </c>
      <c r="N8" s="2">
        <v>186.716141310084</v>
      </c>
      <c r="O8" s="2">
        <v>168.64593038592099</v>
      </c>
      <c r="P8" s="2">
        <v>164.87780140674451</v>
      </c>
    </row>
    <row r="9" spans="1:16" x14ac:dyDescent="0.25">
      <c r="A9" s="54" t="s">
        <v>657</v>
      </c>
      <c r="B9" s="55">
        <v>70519</v>
      </c>
      <c r="C9" s="2">
        <v>6347735.0800033091</v>
      </c>
      <c r="D9" s="55">
        <v>61680</v>
      </c>
      <c r="E9" s="2">
        <v>7201837.2300009001</v>
      </c>
      <c r="F9" s="55">
        <v>34258</v>
      </c>
      <c r="G9" s="2">
        <v>3116377.0900013754</v>
      </c>
      <c r="H9" s="7">
        <v>8592071.3600000013</v>
      </c>
      <c r="I9" s="7">
        <v>9199925.7683333345</v>
      </c>
      <c r="J9" s="7">
        <f t="shared" si="0"/>
        <v>5728047.5733333342</v>
      </c>
      <c r="K9" s="75">
        <f t="shared" si="1"/>
        <v>2244336.2799966922</v>
      </c>
      <c r="L9" s="75">
        <f t="shared" si="2"/>
        <v>1998088.5383324344</v>
      </c>
      <c r="M9" s="75">
        <f t="shared" si="3"/>
        <v>2611670.4833319588</v>
      </c>
      <c r="N9" s="2">
        <v>0</v>
      </c>
      <c r="O9" s="2">
        <v>0</v>
      </c>
      <c r="P9" s="2">
        <v>0</v>
      </c>
    </row>
    <row r="10" spans="1:16" x14ac:dyDescent="0.25">
      <c r="A10" s="54" t="s">
        <v>161</v>
      </c>
      <c r="B10" s="55">
        <v>50485</v>
      </c>
      <c r="C10" s="2">
        <v>4692706.6100000003</v>
      </c>
      <c r="D10" s="55">
        <v>51155</v>
      </c>
      <c r="E10" s="2">
        <v>4647887.3499999996</v>
      </c>
      <c r="F10" s="55">
        <v>34248</v>
      </c>
      <c r="G10" s="2">
        <v>3080128.8500010655</v>
      </c>
      <c r="H10" s="7">
        <v>4376106.22</v>
      </c>
      <c r="I10" s="7">
        <v>4376106.22</v>
      </c>
      <c r="J10" s="7">
        <f t="shared" si="0"/>
        <v>2917404.1466666665</v>
      </c>
      <c r="K10" s="75">
        <f t="shared" si="1"/>
        <v>-316600.3900000006</v>
      </c>
      <c r="L10" s="75">
        <f t="shared" si="2"/>
        <v>-271781.12999999989</v>
      </c>
      <c r="M10" s="75">
        <f t="shared" si="3"/>
        <v>-162724.70333439903</v>
      </c>
      <c r="N10" s="2">
        <v>143.30291992134872</v>
      </c>
      <c r="O10" s="2">
        <v>142.27674483714796</v>
      </c>
      <c r="P10" s="2">
        <v>143.55582194717726</v>
      </c>
    </row>
    <row r="11" spans="1:16" x14ac:dyDescent="0.25">
      <c r="A11" s="54" t="s">
        <v>372</v>
      </c>
      <c r="B11" s="55">
        <v>29772</v>
      </c>
      <c r="C11" s="2">
        <v>2352106.48</v>
      </c>
      <c r="D11" s="55">
        <v>23060</v>
      </c>
      <c r="E11" s="2">
        <v>2362068.81</v>
      </c>
      <c r="F11" s="55">
        <v>16941</v>
      </c>
      <c r="G11" s="2">
        <v>1565597.2199999399</v>
      </c>
      <c r="H11" s="7">
        <v>2360646.7599999998</v>
      </c>
      <c r="I11" s="7">
        <v>2360646.7599999998</v>
      </c>
      <c r="J11" s="7">
        <f t="shared" si="0"/>
        <v>1573764.5066666666</v>
      </c>
      <c r="K11" s="75">
        <f t="shared" si="1"/>
        <v>8540.2799999997951</v>
      </c>
      <c r="L11" s="75">
        <f t="shared" si="2"/>
        <v>-1422.0500000002794</v>
      </c>
      <c r="M11" s="75">
        <f t="shared" si="3"/>
        <v>8167.2866667266935</v>
      </c>
      <c r="N11" s="2">
        <v>74.338754777136757</v>
      </c>
      <c r="O11" s="2">
        <v>97.188873895085067</v>
      </c>
      <c r="P11" s="2">
        <v>103.34937378403457</v>
      </c>
    </row>
    <row r="12" spans="1:16" x14ac:dyDescent="0.25">
      <c r="A12" s="54" t="s">
        <v>443</v>
      </c>
      <c r="B12" s="55">
        <v>18709</v>
      </c>
      <c r="C12" s="2">
        <v>1724416</v>
      </c>
      <c r="D12" s="55">
        <v>25005</v>
      </c>
      <c r="E12" s="2">
        <v>2254670.52</v>
      </c>
      <c r="F12" s="55">
        <v>15418</v>
      </c>
      <c r="G12" s="2">
        <v>1459355.0299999111</v>
      </c>
      <c r="H12" s="7">
        <v>2007912.1599999997</v>
      </c>
      <c r="I12" s="7">
        <v>2007912.1599999997</v>
      </c>
      <c r="J12" s="7">
        <f t="shared" si="0"/>
        <v>1338608.1066666665</v>
      </c>
      <c r="K12" s="75">
        <f t="shared" si="1"/>
        <v>283496.15999999968</v>
      </c>
      <c r="L12" s="75">
        <f t="shared" si="2"/>
        <v>-246758.36000000034</v>
      </c>
      <c r="M12" s="75">
        <f t="shared" si="3"/>
        <v>-120746.92333324463</v>
      </c>
      <c r="N12" s="2">
        <v>143.89116111911238</v>
      </c>
      <c r="O12" s="2">
        <v>182.00797044115836</v>
      </c>
      <c r="P12" s="2">
        <v>176.27550318417173</v>
      </c>
    </row>
    <row r="13" spans="1:16" x14ac:dyDescent="0.25">
      <c r="A13" s="54" t="s">
        <v>79</v>
      </c>
      <c r="B13" s="55">
        <v>16864</v>
      </c>
      <c r="C13" s="2">
        <v>1346448.15</v>
      </c>
      <c r="D13" s="55">
        <v>11657</v>
      </c>
      <c r="E13" s="2">
        <v>921788.69</v>
      </c>
      <c r="F13" s="55">
        <v>17880</v>
      </c>
      <c r="G13" s="2">
        <v>1436206.4599998649</v>
      </c>
      <c r="H13" s="7">
        <v>1316904.8700000001</v>
      </c>
      <c r="I13" s="7">
        <v>1316904.8700000001</v>
      </c>
      <c r="J13" s="7">
        <f t="shared" si="0"/>
        <v>877936.58000000007</v>
      </c>
      <c r="K13" s="75">
        <f t="shared" si="1"/>
        <v>-29543.279999999795</v>
      </c>
      <c r="L13" s="75">
        <f t="shared" si="2"/>
        <v>395116.18000000017</v>
      </c>
      <c r="M13" s="75">
        <f t="shared" si="3"/>
        <v>-558269.87999986485</v>
      </c>
      <c r="N13" s="2">
        <v>100.32544382673993</v>
      </c>
      <c r="O13" s="2">
        <v>99.816829782764216</v>
      </c>
      <c r="P13" s="2">
        <v>209.15142450544016</v>
      </c>
    </row>
    <row r="14" spans="1:16" x14ac:dyDescent="0.25">
      <c r="A14" s="54" t="s">
        <v>243</v>
      </c>
      <c r="B14" s="55">
        <v>10381</v>
      </c>
      <c r="C14" s="2">
        <v>1027175.39</v>
      </c>
      <c r="D14" s="55">
        <v>12726</v>
      </c>
      <c r="E14" s="2">
        <v>1299605.06</v>
      </c>
      <c r="F14" s="55">
        <v>10466</v>
      </c>
      <c r="G14" s="2">
        <v>1045034.6800000026</v>
      </c>
      <c r="H14" s="7">
        <v>1506032.1600000001</v>
      </c>
      <c r="I14" s="7">
        <v>1506032.1600000001</v>
      </c>
      <c r="J14" s="7">
        <f t="shared" si="0"/>
        <v>1004021.4400000001</v>
      </c>
      <c r="K14" s="75">
        <f t="shared" si="1"/>
        <v>478856.77000000014</v>
      </c>
      <c r="L14" s="75">
        <f t="shared" si="2"/>
        <v>206427.10000000009</v>
      </c>
      <c r="M14" s="75">
        <f t="shared" si="3"/>
        <v>-41013.240000002552</v>
      </c>
      <c r="N14" s="2">
        <v>101.63111012076386</v>
      </c>
      <c r="O14" s="2">
        <v>144.46686656092132</v>
      </c>
      <c r="P14" s="2">
        <v>166.77470950788532</v>
      </c>
    </row>
    <row r="15" spans="1:16" x14ac:dyDescent="0.25">
      <c r="A15" s="54" t="s">
        <v>204</v>
      </c>
      <c r="B15" s="55">
        <v>19108</v>
      </c>
      <c r="C15" s="2">
        <v>1459047.66</v>
      </c>
      <c r="D15" s="55">
        <v>19061</v>
      </c>
      <c r="E15" s="2">
        <v>1379076.15</v>
      </c>
      <c r="F15" s="55">
        <v>13075</v>
      </c>
      <c r="G15" s="2">
        <v>985660.80999998108</v>
      </c>
      <c r="H15" s="7">
        <v>1614358.1700000002</v>
      </c>
      <c r="I15" s="7">
        <v>1614358.1700000002</v>
      </c>
      <c r="J15" s="7">
        <f t="shared" si="0"/>
        <v>1076238.78</v>
      </c>
      <c r="K15" s="75">
        <f t="shared" si="1"/>
        <v>155310.51000000024</v>
      </c>
      <c r="L15" s="75">
        <f t="shared" si="2"/>
        <v>235282.02000000025</v>
      </c>
      <c r="M15" s="75">
        <f t="shared" si="3"/>
        <v>90577.970000018948</v>
      </c>
      <c r="N15" s="2">
        <v>146.71364978932976</v>
      </c>
      <c r="O15" s="2">
        <v>115.95548696292772</v>
      </c>
      <c r="P15" s="2">
        <v>130.84417796826486</v>
      </c>
    </row>
    <row r="16" spans="1:16" x14ac:dyDescent="0.25">
      <c r="A16" s="54" t="s">
        <v>207</v>
      </c>
      <c r="B16" s="55">
        <v>9600</v>
      </c>
      <c r="C16" s="2">
        <v>858341.88</v>
      </c>
      <c r="D16" s="55">
        <v>8422</v>
      </c>
      <c r="E16" s="2">
        <v>752083.06</v>
      </c>
      <c r="F16" s="55">
        <v>8130</v>
      </c>
      <c r="G16" s="2">
        <v>726048.2199999789</v>
      </c>
      <c r="H16" s="7">
        <v>1628793.3200000005</v>
      </c>
      <c r="I16" s="7">
        <v>1628793.3200000005</v>
      </c>
      <c r="J16" s="7">
        <f t="shared" si="0"/>
        <v>1085862.2133333336</v>
      </c>
      <c r="K16" s="75">
        <f t="shared" si="1"/>
        <v>770451.44000000053</v>
      </c>
      <c r="L16" s="75">
        <f t="shared" si="2"/>
        <v>876710.26000000047</v>
      </c>
      <c r="M16" s="75">
        <f t="shared" si="3"/>
        <v>359813.99333335471</v>
      </c>
      <c r="N16" s="2">
        <v>59.372320958289301</v>
      </c>
      <c r="O16" s="2">
        <v>54.617235251247934</v>
      </c>
      <c r="P16" s="2">
        <v>88.018188794395684</v>
      </c>
    </row>
    <row r="17" spans="1:16" x14ac:dyDescent="0.25">
      <c r="A17" s="54" t="s">
        <v>17</v>
      </c>
      <c r="B17" s="55">
        <v>11077</v>
      </c>
      <c r="C17" s="2">
        <v>966043.58</v>
      </c>
      <c r="D17" s="55">
        <v>8574</v>
      </c>
      <c r="E17" s="2">
        <v>636417.36</v>
      </c>
      <c r="F17" s="55">
        <v>7560</v>
      </c>
      <c r="G17" s="2">
        <v>657562.21999997471</v>
      </c>
      <c r="H17" s="7">
        <v>1150553.08</v>
      </c>
      <c r="I17" s="7">
        <v>1150553.08</v>
      </c>
      <c r="J17" s="7">
        <f t="shared" si="0"/>
        <v>767035.38666666672</v>
      </c>
      <c r="K17" s="75">
        <f t="shared" si="1"/>
        <v>184509.50000000012</v>
      </c>
      <c r="L17" s="75">
        <f t="shared" si="2"/>
        <v>514135.72000000009</v>
      </c>
      <c r="M17" s="75">
        <f t="shared" si="3"/>
        <v>109473.16666669201</v>
      </c>
      <c r="N17" s="2">
        <v>120.13184315309242</v>
      </c>
      <c r="O17" s="2">
        <v>97.270819131595957</v>
      </c>
      <c r="P17" s="54">
        <v>125.74995361468848</v>
      </c>
    </row>
    <row r="18" spans="1:16" x14ac:dyDescent="0.25">
      <c r="A18" s="54" t="s">
        <v>324</v>
      </c>
      <c r="B18" s="55">
        <v>9998</v>
      </c>
      <c r="C18" s="2">
        <v>872579.31</v>
      </c>
      <c r="D18" s="55">
        <v>10179</v>
      </c>
      <c r="E18" s="2">
        <v>904219.08</v>
      </c>
      <c r="F18" s="55">
        <v>6443</v>
      </c>
      <c r="G18" s="2">
        <v>566310.4499999797</v>
      </c>
      <c r="H18" s="2">
        <v>720385.5</v>
      </c>
      <c r="I18" s="2">
        <v>720385.5</v>
      </c>
      <c r="J18" s="7">
        <f t="shared" si="0"/>
        <v>480257</v>
      </c>
      <c r="K18" s="75">
        <f t="shared" si="1"/>
        <v>-152193.81000000006</v>
      </c>
      <c r="L18" s="75">
        <f t="shared" si="2"/>
        <v>-183833.57999999996</v>
      </c>
      <c r="M18" s="75">
        <f t="shared" si="3"/>
        <v>-86053.449999979697</v>
      </c>
      <c r="N18" s="2">
        <v>177.72965342430922</v>
      </c>
      <c r="O18" s="2">
        <v>182.40180164956098</v>
      </c>
      <c r="P18" s="2">
        <v>171.55503656590861</v>
      </c>
    </row>
    <row r="19" spans="1:16" x14ac:dyDescent="0.25">
      <c r="A19" s="54" t="s">
        <v>194</v>
      </c>
      <c r="B19" s="55">
        <v>8765</v>
      </c>
      <c r="C19" s="2">
        <v>804834.15</v>
      </c>
      <c r="D19" s="55">
        <v>8347</v>
      </c>
      <c r="E19" s="2">
        <v>750682.5</v>
      </c>
      <c r="F19" s="55">
        <v>5667</v>
      </c>
      <c r="G19" s="2">
        <v>517829.7999999841</v>
      </c>
      <c r="H19" s="7">
        <v>965569.26</v>
      </c>
      <c r="I19" s="7">
        <v>965569.26</v>
      </c>
      <c r="J19" s="7">
        <f t="shared" si="0"/>
        <v>643712.84</v>
      </c>
      <c r="K19" s="75">
        <f t="shared" si="1"/>
        <v>160735.10999999999</v>
      </c>
      <c r="L19" s="75">
        <f t="shared" si="2"/>
        <v>214886.76</v>
      </c>
      <c r="M19" s="75">
        <f t="shared" si="3"/>
        <v>125883.04000001587</v>
      </c>
      <c r="N19" s="2">
        <v>101.89116266510973</v>
      </c>
      <c r="O19" s="2">
        <v>97.959630049951869</v>
      </c>
      <c r="P19" s="2">
        <v>103.75704361441913</v>
      </c>
    </row>
    <row r="20" spans="1:16" x14ac:dyDescent="0.25">
      <c r="A20" s="54" t="s">
        <v>418</v>
      </c>
      <c r="B20" s="55">
        <v>5748</v>
      </c>
      <c r="C20" s="2">
        <v>490233.87</v>
      </c>
      <c r="D20" s="55">
        <v>11706</v>
      </c>
      <c r="E20" s="2">
        <v>878378.46</v>
      </c>
      <c r="F20" s="55">
        <v>6497</v>
      </c>
      <c r="G20" s="2">
        <v>483253.55999997433</v>
      </c>
      <c r="H20" s="7">
        <v>1285031.71</v>
      </c>
      <c r="I20" s="7">
        <v>1285031.71</v>
      </c>
      <c r="J20" s="7">
        <f t="shared" si="0"/>
        <v>856687.80666666664</v>
      </c>
      <c r="K20" s="75">
        <f t="shared" si="1"/>
        <v>794797.84</v>
      </c>
      <c r="L20" s="75">
        <f t="shared" si="2"/>
        <v>406653.25</v>
      </c>
      <c r="M20" s="75">
        <f t="shared" si="3"/>
        <v>373434.24666669231</v>
      </c>
      <c r="N20" s="2">
        <v>29.806858923004881</v>
      </c>
      <c r="O20" s="2">
        <v>49.251689464069287</v>
      </c>
      <c r="P20" s="2">
        <v>34.987089370281964</v>
      </c>
    </row>
    <row r="21" spans="1:16" x14ac:dyDescent="0.25">
      <c r="A21" s="54" t="s">
        <v>224</v>
      </c>
      <c r="B21" s="55">
        <v>6110</v>
      </c>
      <c r="C21" s="2">
        <v>584930.74</v>
      </c>
      <c r="D21" s="55">
        <v>4680</v>
      </c>
      <c r="E21" s="2">
        <v>475211.92</v>
      </c>
      <c r="F21" s="55">
        <v>4098</v>
      </c>
      <c r="G21" s="2">
        <v>401989.15999999095</v>
      </c>
      <c r="H21" s="2">
        <v>755511.04999999993</v>
      </c>
      <c r="I21" s="2">
        <v>755511.04999999993</v>
      </c>
      <c r="J21" s="7">
        <f t="shared" si="0"/>
        <v>503674.03333333327</v>
      </c>
      <c r="K21" s="75">
        <f t="shared" si="1"/>
        <v>170580.30999999994</v>
      </c>
      <c r="L21" s="75">
        <f t="shared" si="2"/>
        <v>280299.12999999995</v>
      </c>
      <c r="M21" s="75">
        <f t="shared" si="3"/>
        <v>101684.87333334232</v>
      </c>
      <c r="N21" s="2">
        <v>173.45082936734636</v>
      </c>
      <c r="O21" s="2">
        <v>153.59367806564197</v>
      </c>
      <c r="P21" s="2">
        <v>186.10252030552229</v>
      </c>
    </row>
    <row r="22" spans="1:16" x14ac:dyDescent="0.25">
      <c r="A22" s="54" t="s">
        <v>158</v>
      </c>
      <c r="B22" s="55">
        <v>7422</v>
      </c>
      <c r="C22" s="2">
        <v>545522.04</v>
      </c>
      <c r="D22" s="55">
        <v>3828</v>
      </c>
      <c r="E22" s="2">
        <v>306414.40000000002</v>
      </c>
      <c r="F22" s="55">
        <v>3474</v>
      </c>
      <c r="G22" s="2">
        <v>295599.65999999223</v>
      </c>
      <c r="H22" s="7">
        <v>555423.76</v>
      </c>
      <c r="I22" s="7">
        <v>555423.76</v>
      </c>
      <c r="J22" s="7">
        <f t="shared" si="0"/>
        <v>370282.50666666665</v>
      </c>
      <c r="K22" s="75">
        <f t="shared" si="1"/>
        <v>9901.7199999999721</v>
      </c>
      <c r="L22" s="75">
        <f t="shared" si="2"/>
        <v>249009.36</v>
      </c>
      <c r="M22" s="75">
        <f t="shared" si="3"/>
        <v>74682.846666674421</v>
      </c>
      <c r="N22" s="2">
        <v>126.26570481069726</v>
      </c>
      <c r="O22" s="2">
        <v>75.032368066094264</v>
      </c>
      <c r="P22" s="2">
        <v>100.42594415025876</v>
      </c>
    </row>
    <row r="23" spans="1:16" x14ac:dyDescent="0.25">
      <c r="A23" s="54" t="s">
        <v>341</v>
      </c>
      <c r="B23" s="55">
        <v>1966</v>
      </c>
      <c r="C23" s="2">
        <v>216694.38</v>
      </c>
      <c r="D23" s="55">
        <v>1997</v>
      </c>
      <c r="E23" s="2">
        <v>216317.06</v>
      </c>
      <c r="F23" s="55">
        <v>1633</v>
      </c>
      <c r="G23" s="2">
        <v>174984.69999999914</v>
      </c>
      <c r="H23" s="2">
        <v>402322.01</v>
      </c>
      <c r="I23" s="2">
        <v>402322.01</v>
      </c>
      <c r="J23" s="7">
        <f t="shared" si="0"/>
        <v>268214.67333333334</v>
      </c>
      <c r="K23" s="75">
        <f t="shared" si="1"/>
        <v>185627.63</v>
      </c>
      <c r="L23" s="75">
        <f t="shared" si="2"/>
        <v>186004.95</v>
      </c>
      <c r="M23" s="75">
        <f t="shared" si="3"/>
        <v>93229.973333334201</v>
      </c>
      <c r="N23" s="2">
        <v>63.9740371238968</v>
      </c>
      <c r="O23" s="2">
        <v>62.257350535776453</v>
      </c>
      <c r="P23" s="2">
        <v>75.339998984651729</v>
      </c>
    </row>
    <row r="24" spans="1:16" x14ac:dyDescent="0.25">
      <c r="A24" s="54" t="s">
        <v>300</v>
      </c>
      <c r="B24" s="55">
        <v>5224</v>
      </c>
      <c r="C24" s="2">
        <v>493287.74</v>
      </c>
      <c r="D24" s="55">
        <v>5806</v>
      </c>
      <c r="E24" s="2">
        <v>550635.81000000006</v>
      </c>
      <c r="F24" s="55">
        <v>1767</v>
      </c>
      <c r="G24" s="2">
        <v>171592.15000000052</v>
      </c>
      <c r="H24" s="2">
        <v>497255.44000000006</v>
      </c>
      <c r="I24" s="2">
        <v>497255.44000000006</v>
      </c>
      <c r="J24" s="7">
        <f t="shared" si="0"/>
        <v>331503.62666666671</v>
      </c>
      <c r="K24" s="75">
        <f t="shared" si="1"/>
        <v>3967.7000000000698</v>
      </c>
      <c r="L24" s="75">
        <f t="shared" si="2"/>
        <v>-53380.369999999995</v>
      </c>
      <c r="M24" s="75">
        <f t="shared" si="3"/>
        <v>159911.47666666619</v>
      </c>
      <c r="N24" s="2">
        <v>98.445811597362507</v>
      </c>
      <c r="O24" s="2">
        <v>111.44874920999119</v>
      </c>
      <c r="P24" s="2">
        <v>52.228001174821593</v>
      </c>
    </row>
    <row r="25" spans="1:16" x14ac:dyDescent="0.25">
      <c r="A25" s="54" t="s">
        <v>729</v>
      </c>
      <c r="B25" s="76"/>
      <c r="C25" s="7">
        <v>0</v>
      </c>
      <c r="D25" s="77">
        <v>0</v>
      </c>
      <c r="E25" s="2">
        <v>0</v>
      </c>
      <c r="F25" s="2">
        <v>0</v>
      </c>
      <c r="G25" s="2">
        <v>0</v>
      </c>
      <c r="H25" s="7">
        <v>1458850.5799999998</v>
      </c>
      <c r="I25" s="7">
        <v>850996.17166666652</v>
      </c>
      <c r="J25" s="7">
        <f t="shared" si="0"/>
        <v>972567.05333333323</v>
      </c>
      <c r="K25" s="75">
        <f t="shared" si="1"/>
        <v>1458850.5799999998</v>
      </c>
      <c r="L25" s="75">
        <f t="shared" si="2"/>
        <v>850996.17166666652</v>
      </c>
      <c r="M25" s="75">
        <f t="shared" si="3"/>
        <v>972567.05333333323</v>
      </c>
      <c r="N25" s="2">
        <v>0</v>
      </c>
      <c r="O25" s="2">
        <v>0</v>
      </c>
      <c r="P25" s="2">
        <v>0</v>
      </c>
    </row>
    <row r="26" spans="1:16" x14ac:dyDescent="0.25">
      <c r="A26" s="54" t="s">
        <v>730</v>
      </c>
      <c r="B26" s="76">
        <v>0</v>
      </c>
      <c r="C26" s="7">
        <v>0</v>
      </c>
      <c r="D26" s="77">
        <v>0</v>
      </c>
      <c r="E26" s="2">
        <v>0</v>
      </c>
      <c r="F26" s="2">
        <v>0</v>
      </c>
      <c r="G26" s="2">
        <v>0</v>
      </c>
      <c r="H26" s="2">
        <v>735087.95999994874</v>
      </c>
      <c r="I26" s="2">
        <v>735087.95999994874</v>
      </c>
      <c r="J26" s="7">
        <f t="shared" si="0"/>
        <v>490058.63999996585</v>
      </c>
      <c r="K26" s="75">
        <f t="shared" si="1"/>
        <v>735087.95999994874</v>
      </c>
      <c r="L26" s="75">
        <f t="shared" si="2"/>
        <v>735087.95999994874</v>
      </c>
      <c r="M26" s="75">
        <f t="shared" si="3"/>
        <v>490058.63999996585</v>
      </c>
      <c r="N26" s="2">
        <v>0</v>
      </c>
      <c r="O26" s="2">
        <v>0</v>
      </c>
      <c r="P26" s="2">
        <v>0</v>
      </c>
    </row>
    <row r="27" spans="1:16" x14ac:dyDescent="0.25">
      <c r="A27" s="54" t="s">
        <v>731</v>
      </c>
      <c r="B27" s="76">
        <v>0</v>
      </c>
      <c r="C27" s="7">
        <v>0</v>
      </c>
      <c r="D27" s="77">
        <v>0</v>
      </c>
      <c r="E27" s="2">
        <v>0</v>
      </c>
      <c r="F27" s="2">
        <v>0</v>
      </c>
      <c r="G27" s="2">
        <v>0</v>
      </c>
      <c r="H27" s="2">
        <v>273261.04000000004</v>
      </c>
      <c r="I27" s="2">
        <v>273261.04000000004</v>
      </c>
      <c r="J27" s="7">
        <f t="shared" si="0"/>
        <v>182174.0266666667</v>
      </c>
      <c r="K27" s="75">
        <f t="shared" si="1"/>
        <v>273261.04000000004</v>
      </c>
      <c r="L27" s="75">
        <f t="shared" si="2"/>
        <v>273261.04000000004</v>
      </c>
      <c r="M27" s="75">
        <f t="shared" si="3"/>
        <v>182174.0266666667</v>
      </c>
      <c r="N27" s="2">
        <v>0</v>
      </c>
      <c r="O27" s="2">
        <v>0</v>
      </c>
      <c r="P27" s="2">
        <v>0</v>
      </c>
    </row>
    <row r="28" spans="1:16" x14ac:dyDescent="0.25">
      <c r="A28" s="53" t="s">
        <v>576</v>
      </c>
      <c r="B28" s="56">
        <f>SUM(B10:B27)</f>
        <v>211229</v>
      </c>
      <c r="C28" s="57">
        <f>SUM(C8:C24)</f>
        <v>43448032.550003305</v>
      </c>
      <c r="D28" s="59">
        <f>SUM(D10:D27)</f>
        <v>206203</v>
      </c>
      <c r="E28" s="62">
        <f>SUM(E8:E24)</f>
        <v>42425919.600000903</v>
      </c>
      <c r="F28" s="85">
        <v>305708</v>
      </c>
      <c r="G28" s="62">
        <v>27638181.6500124</v>
      </c>
      <c r="H28" s="62">
        <f>SUM(H8:H27)</f>
        <v>44136901.79999993</v>
      </c>
      <c r="I28" s="62">
        <f>SUM(I8:I27)</f>
        <v>44136901.79999993</v>
      </c>
      <c r="J28" s="183">
        <f>SUM(J8:J27)</f>
        <v>29424601.199999969</v>
      </c>
      <c r="K28" s="78">
        <f>SUM(K8:K27)</f>
        <v>688869.24999664235</v>
      </c>
      <c r="L28" s="79">
        <f t="shared" ref="L28" si="4">I28-E28</f>
        <v>1710982.199999027</v>
      </c>
      <c r="M28" s="79">
        <f t="shared" ref="M28" si="5">J28-G28</f>
        <v>1786419.5499875695</v>
      </c>
    </row>
    <row r="29" spans="1:16" x14ac:dyDescent="0.25">
      <c r="L29" s="270"/>
      <c r="M29" s="270"/>
    </row>
    <row r="30" spans="1:16" ht="51.75" customHeight="1" x14ac:dyDescent="0.25">
      <c r="A30" s="247" t="s">
        <v>692</v>
      </c>
      <c r="B30" s="247"/>
      <c r="C30" s="247"/>
      <c r="D30" s="247"/>
      <c r="E30" s="247"/>
      <c r="F30" s="247"/>
      <c r="G30" s="247"/>
      <c r="H30" s="247"/>
      <c r="I30" s="247"/>
      <c r="J30" s="247"/>
      <c r="K30" s="247"/>
    </row>
    <row r="31" spans="1:16" ht="57" customHeight="1" x14ac:dyDescent="0.25">
      <c r="A31" s="247" t="s">
        <v>733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</row>
    <row r="32" spans="1:16" ht="35.25" customHeight="1" x14ac:dyDescent="0.25">
      <c r="A32" s="247" t="s">
        <v>732</v>
      </c>
      <c r="B32" s="247"/>
      <c r="C32" s="247"/>
      <c r="D32" s="247"/>
      <c r="E32" s="247"/>
      <c r="F32" s="247"/>
      <c r="G32" s="247"/>
      <c r="H32" s="247"/>
      <c r="I32" s="247"/>
      <c r="J32" s="247"/>
      <c r="K32" s="247"/>
    </row>
    <row r="33" spans="1:11" ht="31.5" customHeight="1" x14ac:dyDescent="0.25">
      <c r="A33" s="247" t="s">
        <v>735</v>
      </c>
      <c r="B33" s="247"/>
      <c r="C33" s="247"/>
      <c r="D33" s="247"/>
      <c r="E33" s="247"/>
      <c r="F33" s="247"/>
      <c r="G33" s="247"/>
      <c r="H33" s="247"/>
      <c r="I33" s="247"/>
      <c r="J33" s="247"/>
      <c r="K33" s="247"/>
    </row>
  </sheetData>
  <sortState xmlns:xlrd2="http://schemas.microsoft.com/office/spreadsheetml/2017/richdata2" ref="A7:P27">
    <sortCondition descending="1" ref="G7:G27"/>
  </sortState>
  <mergeCells count="12">
    <mergeCell ref="A33:K33"/>
    <mergeCell ref="K6:M6"/>
    <mergeCell ref="F6:G6"/>
    <mergeCell ref="H6:J6"/>
    <mergeCell ref="N6:P6"/>
    <mergeCell ref="A3:P3"/>
    <mergeCell ref="A2:P2"/>
    <mergeCell ref="A31:K31"/>
    <mergeCell ref="A32:K32"/>
    <mergeCell ref="A30:K30"/>
    <mergeCell ref="B6:C6"/>
    <mergeCell ref="D6:E6"/>
  </mergeCell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3:P131"/>
  <sheetViews>
    <sheetView workbookViewId="0">
      <selection activeCell="P34" sqref="P34"/>
    </sheetView>
  </sheetViews>
  <sheetFormatPr defaultRowHeight="15" x14ac:dyDescent="0.25"/>
  <cols>
    <col min="1" max="1" width="64.28515625" customWidth="1"/>
    <col min="2" max="2" width="9.140625" customWidth="1"/>
    <col min="3" max="3" width="13.7109375" customWidth="1"/>
    <col min="4" max="4" width="8.140625" customWidth="1"/>
    <col min="5" max="5" width="13.85546875" customWidth="1"/>
    <col min="6" max="6" width="10.5703125" bestFit="1" customWidth="1"/>
    <col min="7" max="7" width="14.140625" customWidth="1"/>
    <col min="8" max="11" width="15.140625" customWidth="1"/>
    <col min="13" max="13" width="11.140625" customWidth="1"/>
    <col min="15" max="15" width="11.5703125" bestFit="1" customWidth="1"/>
  </cols>
  <sheetData>
    <row r="3" spans="1:13" ht="15.75" x14ac:dyDescent="0.25">
      <c r="A3" s="257" t="s">
        <v>687</v>
      </c>
      <c r="B3" s="257"/>
      <c r="C3" s="257"/>
      <c r="D3" s="257"/>
      <c r="E3" s="257"/>
      <c r="F3" s="257"/>
      <c r="G3" s="257"/>
      <c r="H3" s="257"/>
      <c r="I3" s="257"/>
    </row>
    <row r="4" spans="1:13" ht="15.75" x14ac:dyDescent="0.25">
      <c r="A4" s="257" t="s">
        <v>736</v>
      </c>
      <c r="B4" s="257"/>
      <c r="C4" s="257"/>
      <c r="D4" s="257"/>
      <c r="E4" s="257"/>
      <c r="F4" s="257"/>
      <c r="G4" s="257"/>
      <c r="H4" s="257"/>
      <c r="I4" s="257"/>
    </row>
    <row r="8" spans="1:13" x14ac:dyDescent="0.25">
      <c r="B8" s="258" t="s">
        <v>652</v>
      </c>
      <c r="C8" s="258"/>
      <c r="D8" s="259" t="s">
        <v>686</v>
      </c>
      <c r="E8" s="259"/>
      <c r="F8" s="255" t="s">
        <v>741</v>
      </c>
      <c r="G8" s="255"/>
      <c r="H8" s="256" t="s">
        <v>653</v>
      </c>
      <c r="I8" s="256"/>
      <c r="J8" s="256"/>
    </row>
    <row r="9" spans="1:13" x14ac:dyDescent="0.25">
      <c r="A9" s="100" t="s">
        <v>658</v>
      </c>
      <c r="B9" s="101" t="s">
        <v>650</v>
      </c>
      <c r="C9" s="101" t="s">
        <v>651</v>
      </c>
      <c r="D9" s="101" t="s">
        <v>650</v>
      </c>
      <c r="E9" s="101" t="s">
        <v>651</v>
      </c>
      <c r="F9" s="193" t="s">
        <v>650</v>
      </c>
      <c r="G9" s="193" t="s">
        <v>651</v>
      </c>
      <c r="H9" s="102">
        <v>2019</v>
      </c>
      <c r="I9" s="100">
        <v>2020</v>
      </c>
      <c r="J9" s="100">
        <v>2021</v>
      </c>
      <c r="K9" s="187"/>
      <c r="L9" s="187"/>
      <c r="M9" s="187"/>
    </row>
    <row r="10" spans="1:13" x14ac:dyDescent="0.25">
      <c r="A10" s="103" t="s">
        <v>621</v>
      </c>
      <c r="B10" s="104">
        <v>2905</v>
      </c>
      <c r="C10" s="105">
        <v>656588.1</v>
      </c>
      <c r="D10" s="93">
        <v>3950</v>
      </c>
      <c r="E10" s="94">
        <v>892779</v>
      </c>
      <c r="F10" s="210">
        <v>2570</v>
      </c>
      <c r="G10" s="94">
        <v>580871.40000002098</v>
      </c>
      <c r="H10" s="2">
        <f t="shared" ref="H10:H25" si="0">C10/$C$26*100</f>
        <v>38.075968907734556</v>
      </c>
      <c r="I10" s="2">
        <f t="shared" ref="I10:I25" si="1">E10/$E$26*100</f>
        <v>39.59687200771134</v>
      </c>
      <c r="J10" s="2">
        <f t="shared" ref="J10:J25" si="2">G10/$G$26*100</f>
        <v>39.803295843644257</v>
      </c>
      <c r="K10" s="188"/>
      <c r="L10" s="189"/>
      <c r="M10" s="189"/>
    </row>
    <row r="11" spans="1:13" x14ac:dyDescent="0.25">
      <c r="A11" s="103" t="s">
        <v>619</v>
      </c>
      <c r="B11" s="104">
        <v>2469</v>
      </c>
      <c r="C11" s="105">
        <v>362054.16</v>
      </c>
      <c r="D11" s="93">
        <v>3284</v>
      </c>
      <c r="E11" s="94">
        <v>481565.76</v>
      </c>
      <c r="F11" s="210">
        <v>1997</v>
      </c>
      <c r="G11" s="94">
        <v>292840.08000001492</v>
      </c>
      <c r="H11" s="2">
        <f t="shared" si="0"/>
        <v>20.995755084619951</v>
      </c>
      <c r="I11" s="2">
        <f t="shared" si="1"/>
        <v>21.358586796974659</v>
      </c>
      <c r="J11" s="2">
        <f t="shared" si="2"/>
        <v>20.066404266274123</v>
      </c>
      <c r="K11" s="188"/>
      <c r="L11" s="189"/>
      <c r="M11" s="189"/>
    </row>
    <row r="12" spans="1:13" x14ac:dyDescent="0.25">
      <c r="A12" s="103" t="s">
        <v>617</v>
      </c>
      <c r="B12" s="104">
        <v>1565</v>
      </c>
      <c r="C12" s="105">
        <v>200288.7</v>
      </c>
      <c r="D12" s="93">
        <v>2061</v>
      </c>
      <c r="E12" s="94">
        <v>263766.78000000003</v>
      </c>
      <c r="F12" s="210">
        <v>1179</v>
      </c>
      <c r="G12" s="94">
        <v>150888.42000000025</v>
      </c>
      <c r="H12" s="2">
        <f t="shared" si="0"/>
        <v>11.6148713535481</v>
      </c>
      <c r="I12" s="2">
        <f t="shared" si="1"/>
        <v>11.698684027677798</v>
      </c>
      <c r="J12" s="2">
        <f t="shared" si="2"/>
        <v>10.339390819792198</v>
      </c>
      <c r="K12" s="188"/>
      <c r="L12" s="189"/>
      <c r="M12" s="189"/>
    </row>
    <row r="13" spans="1:13" x14ac:dyDescent="0.25">
      <c r="A13" s="103" t="s">
        <v>613</v>
      </c>
      <c r="B13" s="104">
        <v>2527</v>
      </c>
      <c r="C13" s="105">
        <v>145908.98000000001</v>
      </c>
      <c r="D13" s="93">
        <v>1820</v>
      </c>
      <c r="E13" s="94">
        <v>105086.8</v>
      </c>
      <c r="F13" s="210">
        <v>2544</v>
      </c>
      <c r="G13" s="94">
        <v>146890.56000000265</v>
      </c>
      <c r="H13" s="2">
        <f t="shared" si="0"/>
        <v>8.4613561924732785</v>
      </c>
      <c r="I13" s="2">
        <f t="shared" si="1"/>
        <v>4.6608495151655234</v>
      </c>
      <c r="J13" s="2">
        <f t="shared" si="2"/>
        <v>10.065443773472873</v>
      </c>
      <c r="K13" s="188"/>
      <c r="L13" s="189"/>
      <c r="M13" s="189"/>
    </row>
    <row r="14" spans="1:13" x14ac:dyDescent="0.25">
      <c r="A14" s="103" t="s">
        <v>614</v>
      </c>
      <c r="B14" s="104">
        <v>6834</v>
      </c>
      <c r="C14" s="105">
        <v>121235.16</v>
      </c>
      <c r="D14" s="93">
        <v>10696</v>
      </c>
      <c r="E14" s="94">
        <v>189747.04</v>
      </c>
      <c r="F14" s="210">
        <v>5165</v>
      </c>
      <c r="G14" s="94">
        <v>91627.100000005245</v>
      </c>
      <c r="H14" s="2">
        <f t="shared" si="0"/>
        <v>7.0305054000890737</v>
      </c>
      <c r="I14" s="2">
        <f t="shared" si="1"/>
        <v>8.4157325124382254</v>
      </c>
      <c r="J14" s="2">
        <f t="shared" si="2"/>
        <v>6.2786024042417194</v>
      </c>
      <c r="K14" s="188"/>
      <c r="L14" s="189"/>
      <c r="M14" s="189"/>
    </row>
    <row r="15" spans="1:13" x14ac:dyDescent="0.25">
      <c r="A15" s="103" t="s">
        <v>620</v>
      </c>
      <c r="B15" s="106">
        <v>472</v>
      </c>
      <c r="C15" s="105">
        <v>97873.919999999998</v>
      </c>
      <c r="D15" s="93">
        <v>607</v>
      </c>
      <c r="E15" s="94">
        <v>125867.52</v>
      </c>
      <c r="F15" s="210">
        <v>376</v>
      </c>
      <c r="G15" s="94">
        <v>77967.36000000019</v>
      </c>
      <c r="H15" s="2">
        <f t="shared" si="0"/>
        <v>5.6757719714964372</v>
      </c>
      <c r="I15" s="2">
        <f t="shared" si="1"/>
        <v>5.5825238713814365</v>
      </c>
      <c r="J15" s="2">
        <f t="shared" si="2"/>
        <v>5.3425902811324688</v>
      </c>
      <c r="K15" s="188"/>
      <c r="L15" s="189"/>
      <c r="M15" s="189"/>
    </row>
    <row r="16" spans="1:13" x14ac:dyDescent="0.25">
      <c r="A16" s="103" t="s">
        <v>616</v>
      </c>
      <c r="B16" s="106">
        <v>553</v>
      </c>
      <c r="C16" s="105">
        <v>43897.14</v>
      </c>
      <c r="D16" s="93">
        <v>714</v>
      </c>
      <c r="E16" s="94">
        <v>56677.32</v>
      </c>
      <c r="F16" s="210">
        <v>437</v>
      </c>
      <c r="G16" s="94">
        <v>34689.06000000007</v>
      </c>
      <c r="H16" s="2">
        <f t="shared" si="0"/>
        <v>2.5456235618319476</v>
      </c>
      <c r="I16" s="2">
        <f t="shared" si="1"/>
        <v>2.5137739415690761</v>
      </c>
      <c r="J16" s="2">
        <f t="shared" si="2"/>
        <v>2.3770130836496324</v>
      </c>
      <c r="K16" s="188"/>
      <c r="L16" s="189"/>
      <c r="M16" s="189"/>
    </row>
    <row r="17" spans="1:14" x14ac:dyDescent="0.25">
      <c r="A17" s="103" t="s">
        <v>628</v>
      </c>
      <c r="B17" s="106">
        <v>243</v>
      </c>
      <c r="C17" s="105">
        <v>36617.67</v>
      </c>
      <c r="D17" s="93">
        <v>355</v>
      </c>
      <c r="E17" s="94">
        <v>53494.95</v>
      </c>
      <c r="F17" s="210">
        <v>209</v>
      </c>
      <c r="G17" s="94">
        <v>31494.209999999886</v>
      </c>
      <c r="H17" s="2">
        <f t="shared" si="0"/>
        <v>2.1234823847609858</v>
      </c>
      <c r="I17" s="2">
        <f t="shared" si="1"/>
        <v>2.372628263219585</v>
      </c>
      <c r="J17" s="2">
        <f t="shared" si="2"/>
        <v>2.158091030117526</v>
      </c>
      <c r="K17" s="188"/>
      <c r="L17" s="189"/>
      <c r="M17" s="189"/>
    </row>
    <row r="18" spans="1:14" x14ac:dyDescent="0.25">
      <c r="A18" s="103" t="s">
        <v>618</v>
      </c>
      <c r="B18" s="106">
        <v>311</v>
      </c>
      <c r="C18" s="105">
        <v>30490.44</v>
      </c>
      <c r="D18" s="93">
        <v>437</v>
      </c>
      <c r="E18" s="94">
        <v>42843.48</v>
      </c>
      <c r="F18" s="210">
        <v>275</v>
      </c>
      <c r="G18" s="94">
        <v>26961.000000000164</v>
      </c>
      <c r="H18" s="2">
        <f t="shared" si="0"/>
        <v>1.7681603510985748</v>
      </c>
      <c r="I18" s="2">
        <f t="shared" si="1"/>
        <v>1.9002102355957531</v>
      </c>
      <c r="J18" s="2">
        <f t="shared" si="2"/>
        <v>1.8474599700389112</v>
      </c>
      <c r="K18" s="188"/>
      <c r="L18" s="189"/>
      <c r="M18" s="189"/>
    </row>
    <row r="19" spans="1:14" x14ac:dyDescent="0.25">
      <c r="A19" s="103" t="s">
        <v>615</v>
      </c>
      <c r="B19" s="106">
        <v>616</v>
      </c>
      <c r="C19" s="105">
        <v>11494.56</v>
      </c>
      <c r="D19" s="93">
        <v>756</v>
      </c>
      <c r="E19" s="94">
        <v>14106.96</v>
      </c>
      <c r="F19" s="210">
        <v>478</v>
      </c>
      <c r="G19" s="94">
        <v>8919.4799999999505</v>
      </c>
      <c r="H19" s="2">
        <f t="shared" si="0"/>
        <v>0.66657697446555808</v>
      </c>
      <c r="I19" s="2">
        <f t="shared" si="1"/>
        <v>0.62567722755340749</v>
      </c>
      <c r="J19" s="2">
        <f t="shared" si="2"/>
        <v>0.61119328858582678</v>
      </c>
      <c r="K19" s="188"/>
      <c r="L19" s="189"/>
      <c r="M19" s="189"/>
    </row>
    <row r="20" spans="1:14" x14ac:dyDescent="0.25">
      <c r="A20" s="103" t="s">
        <v>626</v>
      </c>
      <c r="B20" s="106">
        <v>93</v>
      </c>
      <c r="C20" s="105">
        <v>9092.61</v>
      </c>
      <c r="D20" s="93">
        <v>155</v>
      </c>
      <c r="E20" s="94">
        <v>15154.35</v>
      </c>
      <c r="F20" s="210">
        <v>83</v>
      </c>
      <c r="G20" s="94">
        <v>8114.910000000018</v>
      </c>
      <c r="H20" s="2">
        <f t="shared" si="0"/>
        <v>0.52728633925920432</v>
      </c>
      <c r="I20" s="2">
        <f t="shared" si="1"/>
        <v>0.67213146513309618</v>
      </c>
      <c r="J20" s="2">
        <f t="shared" si="2"/>
        <v>0.55606139926072484</v>
      </c>
      <c r="K20" s="188"/>
      <c r="L20" s="189"/>
      <c r="M20" s="189"/>
    </row>
    <row r="21" spans="1:14" x14ac:dyDescent="0.25">
      <c r="A21" s="103" t="s">
        <v>624</v>
      </c>
      <c r="B21" s="106">
        <v>51</v>
      </c>
      <c r="C21" s="105">
        <v>4351.83</v>
      </c>
      <c r="D21" s="93">
        <v>90</v>
      </c>
      <c r="E21" s="94">
        <v>7679.7</v>
      </c>
      <c r="F21" s="210">
        <v>53</v>
      </c>
      <c r="G21" s="94">
        <v>4522.489999999998</v>
      </c>
      <c r="H21" s="2">
        <f t="shared" si="0"/>
        <v>0.25236543850207838</v>
      </c>
      <c r="I21" s="2">
        <f t="shared" si="1"/>
        <v>0.34061296015880838</v>
      </c>
      <c r="J21" s="2">
        <f t="shared" si="2"/>
        <v>0.30989648899896971</v>
      </c>
      <c r="K21" s="188"/>
      <c r="L21" s="189"/>
      <c r="M21" s="189"/>
    </row>
    <row r="22" spans="1:14" x14ac:dyDescent="0.25">
      <c r="A22" s="103" t="s">
        <v>627</v>
      </c>
      <c r="B22" s="106">
        <v>17</v>
      </c>
      <c r="C22" s="105">
        <v>2350.25</v>
      </c>
      <c r="D22" s="93">
        <v>26</v>
      </c>
      <c r="E22" s="94">
        <v>3594.5</v>
      </c>
      <c r="F22" s="210">
        <v>16</v>
      </c>
      <c r="G22" s="94">
        <v>2212</v>
      </c>
      <c r="H22" s="2">
        <f t="shared" si="0"/>
        <v>0.1362925187425772</v>
      </c>
      <c r="I22" s="2">
        <f t="shared" si="1"/>
        <v>0.15942462404662119</v>
      </c>
      <c r="J22" s="2">
        <f t="shared" si="2"/>
        <v>0.15157380860227912</v>
      </c>
      <c r="K22" s="188"/>
      <c r="L22" s="189"/>
      <c r="M22" s="189"/>
    </row>
    <row r="23" spans="1:14" x14ac:dyDescent="0.25">
      <c r="A23" s="103" t="s">
        <v>623</v>
      </c>
      <c r="B23" s="106">
        <v>23</v>
      </c>
      <c r="C23" s="105">
        <v>1217.1600000000001</v>
      </c>
      <c r="D23" s="93">
        <v>26</v>
      </c>
      <c r="E23" s="94">
        <v>1375.92</v>
      </c>
      <c r="F23" s="210">
        <v>12</v>
      </c>
      <c r="G23" s="94">
        <v>635.04</v>
      </c>
      <c r="H23" s="2">
        <f t="shared" si="0"/>
        <v>7.0583896229216167E-2</v>
      </c>
      <c r="I23" s="2">
        <f t="shared" si="1"/>
        <v>6.1025324445187663E-2</v>
      </c>
      <c r="J23" s="2">
        <f t="shared" si="2"/>
        <v>4.3515113659489749E-2</v>
      </c>
      <c r="K23" s="188"/>
      <c r="L23" s="189"/>
      <c r="M23" s="189"/>
    </row>
    <row r="24" spans="1:14" x14ac:dyDescent="0.25">
      <c r="A24" s="103" t="s">
        <v>625</v>
      </c>
      <c r="B24" s="106">
        <v>11</v>
      </c>
      <c r="C24" s="106">
        <v>718.96</v>
      </c>
      <c r="D24" s="93">
        <v>11</v>
      </c>
      <c r="E24" s="94">
        <v>718.96</v>
      </c>
      <c r="F24" s="210">
        <v>8</v>
      </c>
      <c r="G24" s="94">
        <v>522.88</v>
      </c>
      <c r="H24" s="2">
        <f t="shared" si="0"/>
        <v>4.1692955760095012E-2</v>
      </c>
      <c r="I24" s="2">
        <f t="shared" si="1"/>
        <v>3.188758595202637E-2</v>
      </c>
      <c r="J24" s="2">
        <f t="shared" si="2"/>
        <v>3.5829526691663519E-2</v>
      </c>
      <c r="K24" s="188"/>
      <c r="L24" s="189"/>
      <c r="M24" s="189"/>
    </row>
    <row r="25" spans="1:14" x14ac:dyDescent="0.25">
      <c r="A25" s="103" t="s">
        <v>622</v>
      </c>
      <c r="B25" s="106">
        <v>19</v>
      </c>
      <c r="C25" s="106">
        <v>236.36</v>
      </c>
      <c r="D25" s="93">
        <v>17</v>
      </c>
      <c r="E25" s="94">
        <v>211.48</v>
      </c>
      <c r="F25" s="210">
        <v>16</v>
      </c>
      <c r="G25" s="94">
        <v>199.04</v>
      </c>
      <c r="H25" s="2">
        <f t="shared" si="0"/>
        <v>1.3706669388361046E-2</v>
      </c>
      <c r="I25" s="2">
        <f t="shared" si="1"/>
        <v>9.3796409774320345E-3</v>
      </c>
      <c r="J25" s="2">
        <f t="shared" si="2"/>
        <v>1.3638901837340702E-2</v>
      </c>
      <c r="K25" s="188"/>
      <c r="L25" s="189"/>
      <c r="M25" s="189"/>
    </row>
    <row r="26" spans="1:14" x14ac:dyDescent="0.25">
      <c r="A26" s="107" t="s">
        <v>2</v>
      </c>
      <c r="B26" s="108">
        <v>18709</v>
      </c>
      <c r="C26" s="109">
        <v>1724416</v>
      </c>
      <c r="D26" s="96">
        <f>SUM(D10:D25)</f>
        <v>25005</v>
      </c>
      <c r="E26" s="97">
        <f>SUM(E10:E25)</f>
        <v>2254670.5200000005</v>
      </c>
      <c r="F26" s="218">
        <f>SUM(F10:F25)</f>
        <v>15418</v>
      </c>
      <c r="G26" s="97">
        <f>SUM(G10:G25)</f>
        <v>1459355.0300000443</v>
      </c>
      <c r="H26" s="62">
        <f t="shared" ref="H26" si="3">C26/$C$26*100</f>
        <v>100</v>
      </c>
      <c r="I26" s="62">
        <f t="shared" ref="I26" si="4">E26/$E$26*100</f>
        <v>100</v>
      </c>
      <c r="J26" s="62">
        <f t="shared" ref="J26" si="5">G26/$G$26*100</f>
        <v>100</v>
      </c>
      <c r="K26" s="190"/>
      <c r="L26" s="191"/>
      <c r="M26" s="191"/>
    </row>
    <row r="32" spans="1:14" x14ac:dyDescent="0.25">
      <c r="B32" s="258" t="s">
        <v>652</v>
      </c>
      <c r="C32" s="258"/>
      <c r="D32" s="259" t="s">
        <v>686</v>
      </c>
      <c r="E32" s="259"/>
      <c r="F32" s="255" t="s">
        <v>741</v>
      </c>
      <c r="G32" s="255"/>
      <c r="H32" s="71" t="s">
        <v>655</v>
      </c>
      <c r="I32" s="256" t="s">
        <v>656</v>
      </c>
      <c r="J32" s="256"/>
      <c r="K32" s="256"/>
      <c r="L32" s="251" t="s">
        <v>711</v>
      </c>
      <c r="M32" s="251"/>
      <c r="N32" s="251"/>
    </row>
    <row r="33" spans="1:16" x14ac:dyDescent="0.25">
      <c r="A33" s="53" t="s">
        <v>634</v>
      </c>
      <c r="B33" s="52" t="s">
        <v>650</v>
      </c>
      <c r="C33" s="52" t="s">
        <v>651</v>
      </c>
      <c r="D33" s="52" t="s">
        <v>650</v>
      </c>
      <c r="E33" s="52" t="s">
        <v>651</v>
      </c>
      <c r="F33" s="193" t="s">
        <v>650</v>
      </c>
      <c r="G33" s="193" t="s">
        <v>651</v>
      </c>
      <c r="H33" s="52" t="s">
        <v>651</v>
      </c>
      <c r="I33" s="60">
        <v>2019</v>
      </c>
      <c r="J33" s="53">
        <v>2020</v>
      </c>
      <c r="K33" s="197" t="s">
        <v>745</v>
      </c>
      <c r="L33" s="162">
        <v>2019</v>
      </c>
      <c r="M33" s="162">
        <v>2020</v>
      </c>
      <c r="N33" s="193">
        <v>2021</v>
      </c>
    </row>
    <row r="34" spans="1:16" x14ac:dyDescent="0.25">
      <c r="A34" s="54" t="s">
        <v>443</v>
      </c>
      <c r="B34" s="55">
        <v>15471</v>
      </c>
      <c r="C34" s="2">
        <v>1417576.25</v>
      </c>
      <c r="D34" s="93">
        <v>19932</v>
      </c>
      <c r="E34" s="94">
        <v>1793092.6</v>
      </c>
      <c r="F34" s="210">
        <v>12288</v>
      </c>
      <c r="G34" s="94">
        <v>1157745.2699999574</v>
      </c>
      <c r="H34" s="2">
        <v>985172.57</v>
      </c>
      <c r="I34" s="81">
        <f t="shared" ref="I34:I58" si="6">H34-C34</f>
        <v>-432403.68000000005</v>
      </c>
      <c r="J34" s="81">
        <f t="shared" ref="J34:J58" si="7">H34-E34</f>
        <v>-807920.03000000014</v>
      </c>
      <c r="K34" s="81">
        <v>-500963.55666662415</v>
      </c>
      <c r="L34" s="120">
        <f>C34/H34*100</f>
        <v>143.89116111911238</v>
      </c>
      <c r="M34" s="120">
        <f>E34/H34*100</f>
        <v>182.00797044115836</v>
      </c>
      <c r="N34" s="198">
        <v>176.27550318417173</v>
      </c>
      <c r="O34" s="176"/>
      <c r="P34" s="198"/>
    </row>
    <row r="35" spans="1:16" x14ac:dyDescent="0.25">
      <c r="A35" s="54" t="s">
        <v>338</v>
      </c>
      <c r="B35" s="55">
        <v>550</v>
      </c>
      <c r="C35" s="2">
        <v>56218.18</v>
      </c>
      <c r="D35" s="93">
        <v>764</v>
      </c>
      <c r="E35" s="94">
        <v>73160.91</v>
      </c>
      <c r="F35" s="210">
        <v>466</v>
      </c>
      <c r="G35" s="94">
        <v>46796.169999999896</v>
      </c>
      <c r="H35" s="2">
        <v>147265.31</v>
      </c>
      <c r="I35" s="81">
        <f t="shared" si="6"/>
        <v>91047.13</v>
      </c>
      <c r="J35" s="81">
        <f t="shared" si="7"/>
        <v>74104.399999999994</v>
      </c>
      <c r="K35" s="81">
        <v>51380.70333333344</v>
      </c>
      <c r="O35" s="176"/>
    </row>
    <row r="36" spans="1:16" x14ac:dyDescent="0.25">
      <c r="A36" s="54" t="s">
        <v>29</v>
      </c>
      <c r="B36" s="55">
        <v>304</v>
      </c>
      <c r="C36" s="2">
        <v>29282.09</v>
      </c>
      <c r="D36" s="93">
        <v>447</v>
      </c>
      <c r="E36" s="94">
        <v>42699.5</v>
      </c>
      <c r="F36" s="210">
        <v>310</v>
      </c>
      <c r="G36" s="94">
        <v>31233.050000000123</v>
      </c>
      <c r="H36" s="2">
        <v>71070.86</v>
      </c>
      <c r="I36" s="81">
        <f t="shared" si="6"/>
        <v>41788.770000000004</v>
      </c>
      <c r="J36" s="81">
        <f t="shared" si="7"/>
        <v>28371.360000000001</v>
      </c>
      <c r="K36" s="81">
        <v>16147.523333333211</v>
      </c>
      <c r="O36" s="176"/>
    </row>
    <row r="37" spans="1:16" x14ac:dyDescent="0.25">
      <c r="A37" s="54" t="s">
        <v>56</v>
      </c>
      <c r="B37" s="55">
        <v>240</v>
      </c>
      <c r="C37" s="2">
        <v>25675.65</v>
      </c>
      <c r="D37" s="93">
        <v>437</v>
      </c>
      <c r="E37" s="94">
        <v>43506.39</v>
      </c>
      <c r="F37" s="210">
        <v>268</v>
      </c>
      <c r="G37" s="94">
        <v>28802.080000000096</v>
      </c>
      <c r="H37" s="2">
        <v>90299.91</v>
      </c>
      <c r="I37" s="81">
        <f t="shared" si="6"/>
        <v>64624.26</v>
      </c>
      <c r="J37" s="81">
        <f t="shared" si="7"/>
        <v>46793.520000000004</v>
      </c>
      <c r="K37" s="81">
        <v>31397.859999999906</v>
      </c>
      <c r="O37" s="176"/>
    </row>
    <row r="38" spans="1:16" x14ac:dyDescent="0.25">
      <c r="A38" s="54" t="s">
        <v>337</v>
      </c>
      <c r="B38" s="55">
        <v>308</v>
      </c>
      <c r="C38" s="2">
        <v>28516.23</v>
      </c>
      <c r="D38" s="93">
        <v>500</v>
      </c>
      <c r="E38" s="94">
        <v>43069.01</v>
      </c>
      <c r="F38" s="210">
        <v>292</v>
      </c>
      <c r="G38" s="94">
        <v>27963.270000000073</v>
      </c>
      <c r="H38" s="2">
        <v>79731.95</v>
      </c>
      <c r="I38" s="81">
        <f t="shared" si="6"/>
        <v>51215.72</v>
      </c>
      <c r="J38" s="81">
        <f t="shared" si="7"/>
        <v>36662.939999999995</v>
      </c>
      <c r="K38" s="81">
        <v>25191.363333333258</v>
      </c>
      <c r="O38" s="176"/>
    </row>
    <row r="39" spans="1:16" x14ac:dyDescent="0.25">
      <c r="A39" s="54" t="s">
        <v>65</v>
      </c>
      <c r="B39" s="55">
        <v>314</v>
      </c>
      <c r="C39" s="2">
        <v>28050.400000000001</v>
      </c>
      <c r="D39" s="93">
        <v>406</v>
      </c>
      <c r="E39" s="94">
        <v>37572.9</v>
      </c>
      <c r="F39" s="210">
        <v>254</v>
      </c>
      <c r="G39" s="94">
        <v>24572.330000000042</v>
      </c>
      <c r="H39" s="2">
        <v>58676.23</v>
      </c>
      <c r="I39" s="81">
        <f t="shared" si="6"/>
        <v>30625.83</v>
      </c>
      <c r="J39" s="81">
        <f t="shared" si="7"/>
        <v>21103.33</v>
      </c>
      <c r="K39" s="81">
        <v>14545.156666666629</v>
      </c>
      <c r="O39" s="176"/>
    </row>
    <row r="40" spans="1:16" x14ac:dyDescent="0.25">
      <c r="A40" s="54" t="s">
        <v>91</v>
      </c>
      <c r="B40" s="55">
        <v>248</v>
      </c>
      <c r="C40" s="2">
        <v>21905.88</v>
      </c>
      <c r="D40" s="93">
        <v>427</v>
      </c>
      <c r="E40" s="94">
        <v>36611.519999999997</v>
      </c>
      <c r="F40" s="210">
        <v>252</v>
      </c>
      <c r="G40" s="94">
        <v>23680.680000000091</v>
      </c>
      <c r="H40" s="2">
        <v>49150.81</v>
      </c>
      <c r="I40" s="81">
        <f t="shared" si="6"/>
        <v>27244.929999999997</v>
      </c>
      <c r="J40" s="81">
        <f t="shared" si="7"/>
        <v>12539.29</v>
      </c>
      <c r="K40" s="81">
        <v>9086.5266666665739</v>
      </c>
      <c r="O40" s="176"/>
    </row>
    <row r="41" spans="1:16" x14ac:dyDescent="0.25">
      <c r="A41" s="54" t="s">
        <v>71</v>
      </c>
      <c r="B41" s="55">
        <v>285</v>
      </c>
      <c r="C41" s="2">
        <v>25819.35</v>
      </c>
      <c r="D41" s="93">
        <v>328</v>
      </c>
      <c r="E41" s="94">
        <v>28670.13</v>
      </c>
      <c r="F41" s="210">
        <v>210</v>
      </c>
      <c r="G41" s="94">
        <v>19479.850000000039</v>
      </c>
      <c r="H41" s="2">
        <v>31053.4</v>
      </c>
      <c r="I41" s="81">
        <f t="shared" si="6"/>
        <v>5234.0500000000029</v>
      </c>
      <c r="J41" s="81">
        <f t="shared" si="7"/>
        <v>2383.2700000000004</v>
      </c>
      <c r="K41" s="81">
        <v>1222.4166666666279</v>
      </c>
      <c r="O41" s="176"/>
    </row>
    <row r="42" spans="1:16" x14ac:dyDescent="0.25">
      <c r="A42" s="54" t="s">
        <v>136</v>
      </c>
      <c r="B42" s="55">
        <v>274</v>
      </c>
      <c r="C42" s="2">
        <v>23203.1</v>
      </c>
      <c r="D42" s="93">
        <v>356</v>
      </c>
      <c r="E42" s="94">
        <v>32364.34</v>
      </c>
      <c r="F42" s="210">
        <v>186</v>
      </c>
      <c r="G42" s="94">
        <v>17236.089999999986</v>
      </c>
      <c r="H42" s="2">
        <v>61741.469999999994</v>
      </c>
      <c r="I42" s="81">
        <f t="shared" si="6"/>
        <v>38538.369999999995</v>
      </c>
      <c r="J42" s="81">
        <f t="shared" si="7"/>
        <v>29377.129999999994</v>
      </c>
      <c r="K42" s="81">
        <v>23924.89000000001</v>
      </c>
      <c r="O42" s="176"/>
    </row>
    <row r="43" spans="1:16" x14ac:dyDescent="0.25">
      <c r="A43" s="54" t="s">
        <v>334</v>
      </c>
      <c r="B43" s="55">
        <v>120</v>
      </c>
      <c r="C43" s="2">
        <v>13108.48</v>
      </c>
      <c r="D43" s="93">
        <v>238</v>
      </c>
      <c r="E43" s="94">
        <v>22357.98</v>
      </c>
      <c r="F43" s="210">
        <v>160</v>
      </c>
      <c r="G43" s="94">
        <v>15909.609999999982</v>
      </c>
      <c r="H43" s="2">
        <v>42966.86</v>
      </c>
      <c r="I43" s="81">
        <f t="shared" si="6"/>
        <v>29858.38</v>
      </c>
      <c r="J43" s="81">
        <f t="shared" si="7"/>
        <v>20608.88</v>
      </c>
      <c r="K43" s="81">
        <v>12734.963333333351</v>
      </c>
      <c r="O43" s="176"/>
    </row>
    <row r="44" spans="1:16" x14ac:dyDescent="0.25">
      <c r="A44" s="54" t="s">
        <v>116</v>
      </c>
      <c r="B44" s="55">
        <v>60</v>
      </c>
      <c r="C44" s="2">
        <v>6125.48</v>
      </c>
      <c r="D44" s="93">
        <v>246</v>
      </c>
      <c r="E44" s="94">
        <v>23124.240000000002</v>
      </c>
      <c r="F44" s="210">
        <v>166</v>
      </c>
      <c r="G44" s="94">
        <v>15683.919999999984</v>
      </c>
      <c r="H44" s="2">
        <v>36239.370000000003</v>
      </c>
      <c r="I44" s="81">
        <f t="shared" si="6"/>
        <v>30113.890000000003</v>
      </c>
      <c r="J44" s="81">
        <f t="shared" si="7"/>
        <v>13115.130000000001</v>
      </c>
      <c r="K44" s="81">
        <v>8475.660000000018</v>
      </c>
      <c r="O44" s="176"/>
    </row>
    <row r="45" spans="1:16" x14ac:dyDescent="0.25">
      <c r="A45" s="54" t="s">
        <v>139</v>
      </c>
      <c r="B45" s="55">
        <v>38</v>
      </c>
      <c r="C45" s="2">
        <v>3298.81</v>
      </c>
      <c r="D45" s="93">
        <v>242</v>
      </c>
      <c r="E45" s="94">
        <v>17409.18</v>
      </c>
      <c r="F45" s="210">
        <v>190</v>
      </c>
      <c r="G45" s="94">
        <v>14334.249999999965</v>
      </c>
      <c r="H45" s="2">
        <v>30705.89</v>
      </c>
      <c r="I45" s="81">
        <f t="shared" si="6"/>
        <v>27407.079999999998</v>
      </c>
      <c r="J45" s="81">
        <f t="shared" si="7"/>
        <v>13296.71</v>
      </c>
      <c r="K45" s="81">
        <v>6136.3433333333687</v>
      </c>
      <c r="O45" s="176"/>
    </row>
    <row r="46" spans="1:16" x14ac:dyDescent="0.25">
      <c r="A46" s="54" t="s">
        <v>289</v>
      </c>
      <c r="B46" s="55">
        <v>106</v>
      </c>
      <c r="C46" s="2">
        <v>9654.86</v>
      </c>
      <c r="D46" s="93">
        <v>236</v>
      </c>
      <c r="E46" s="94">
        <v>20342.099999999999</v>
      </c>
      <c r="F46" s="210">
        <v>114</v>
      </c>
      <c r="G46" s="94">
        <v>10948.569999999991</v>
      </c>
      <c r="H46" s="2">
        <v>30010.86</v>
      </c>
      <c r="I46" s="81">
        <f t="shared" si="6"/>
        <v>20356</v>
      </c>
      <c r="J46" s="81">
        <f t="shared" si="7"/>
        <v>9668.760000000002</v>
      </c>
      <c r="K46" s="81">
        <v>9058.670000000011</v>
      </c>
      <c r="O46" s="176"/>
    </row>
    <row r="47" spans="1:16" x14ac:dyDescent="0.25">
      <c r="A47" s="54" t="s">
        <v>111</v>
      </c>
      <c r="B47" s="55">
        <v>108</v>
      </c>
      <c r="C47" s="2">
        <v>10522.21</v>
      </c>
      <c r="D47" s="93">
        <v>156</v>
      </c>
      <c r="E47" s="94">
        <v>15104.15</v>
      </c>
      <c r="F47" s="210">
        <v>84</v>
      </c>
      <c r="G47" s="94">
        <v>8216.7399999999943</v>
      </c>
      <c r="H47" s="2">
        <v>82921.94</v>
      </c>
      <c r="I47" s="81">
        <f t="shared" si="6"/>
        <v>72399.73000000001</v>
      </c>
      <c r="J47" s="81">
        <f t="shared" si="7"/>
        <v>67817.790000000008</v>
      </c>
      <c r="K47" s="81">
        <v>47064.553333333344</v>
      </c>
      <c r="O47" s="176"/>
    </row>
    <row r="48" spans="1:16" x14ac:dyDescent="0.25">
      <c r="A48" s="54" t="s">
        <v>345</v>
      </c>
      <c r="B48" s="55">
        <v>44</v>
      </c>
      <c r="C48" s="2">
        <v>3826.65</v>
      </c>
      <c r="D48" s="93">
        <v>60</v>
      </c>
      <c r="E48" s="94">
        <v>5691.38</v>
      </c>
      <c r="F48" s="210">
        <v>48</v>
      </c>
      <c r="G48" s="94">
        <v>4863.3399999999974</v>
      </c>
      <c r="H48" s="2">
        <v>46851.880000000005</v>
      </c>
      <c r="I48" s="81">
        <f t="shared" si="6"/>
        <v>43025.23</v>
      </c>
      <c r="J48" s="81">
        <f t="shared" si="7"/>
        <v>41160.500000000007</v>
      </c>
      <c r="K48" s="81">
        <v>26371.246666666673</v>
      </c>
      <c r="O48" s="176"/>
    </row>
    <row r="49" spans="1:15" x14ac:dyDescent="0.25">
      <c r="A49" s="54" t="s">
        <v>154</v>
      </c>
      <c r="B49" s="55">
        <v>64</v>
      </c>
      <c r="C49" s="2">
        <v>6177.8</v>
      </c>
      <c r="D49" s="93">
        <v>80</v>
      </c>
      <c r="E49" s="94">
        <v>8225.66</v>
      </c>
      <c r="F49" s="210">
        <v>38</v>
      </c>
      <c r="G49" s="94">
        <v>3884.4599999999973</v>
      </c>
      <c r="H49" s="2">
        <v>56769.36</v>
      </c>
      <c r="I49" s="81">
        <f t="shared" si="6"/>
        <v>50591.56</v>
      </c>
      <c r="J49" s="81">
        <f t="shared" si="7"/>
        <v>48543.7</v>
      </c>
      <c r="K49" s="81">
        <v>33961.78</v>
      </c>
      <c r="O49" s="176"/>
    </row>
    <row r="50" spans="1:15" x14ac:dyDescent="0.25">
      <c r="A50" s="54" t="s">
        <v>271</v>
      </c>
      <c r="B50" s="55">
        <v>50</v>
      </c>
      <c r="C50" s="2">
        <v>4268.38</v>
      </c>
      <c r="D50" s="93">
        <v>70</v>
      </c>
      <c r="E50" s="94">
        <v>5046.84</v>
      </c>
      <c r="F50" s="210">
        <v>42</v>
      </c>
      <c r="G50" s="94">
        <v>3688.1599999999976</v>
      </c>
      <c r="H50" s="2">
        <v>19246.87</v>
      </c>
      <c r="I50" s="81">
        <f t="shared" si="6"/>
        <v>14978.489999999998</v>
      </c>
      <c r="J50" s="81">
        <f t="shared" si="7"/>
        <v>14200.029999999999</v>
      </c>
      <c r="K50" s="81">
        <v>9143.086666666668</v>
      </c>
      <c r="O50" s="176"/>
    </row>
    <row r="51" spans="1:15" x14ac:dyDescent="0.25">
      <c r="A51" s="54" t="s">
        <v>423</v>
      </c>
      <c r="B51" s="55">
        <v>79</v>
      </c>
      <c r="C51" s="2">
        <v>7500.84</v>
      </c>
      <c r="D51" s="93">
        <v>36</v>
      </c>
      <c r="E51" s="94">
        <v>3442.84</v>
      </c>
      <c r="F51" s="210">
        <v>18</v>
      </c>
      <c r="G51" s="94">
        <v>2017.66</v>
      </c>
      <c r="H51" s="2">
        <v>65082.94</v>
      </c>
      <c r="I51" s="81">
        <f t="shared" si="6"/>
        <v>57582.100000000006</v>
      </c>
      <c r="J51" s="81">
        <f t="shared" si="7"/>
        <v>61640.100000000006</v>
      </c>
      <c r="K51" s="81">
        <v>41370.966666666667</v>
      </c>
      <c r="O51" s="176"/>
    </row>
    <row r="52" spans="1:15" x14ac:dyDescent="0.25">
      <c r="A52" s="54" t="s">
        <v>358</v>
      </c>
      <c r="B52" s="55">
        <v>30</v>
      </c>
      <c r="C52" s="2">
        <v>2174.8000000000002</v>
      </c>
      <c r="D52" s="93">
        <v>40</v>
      </c>
      <c r="E52" s="94">
        <v>2730.71</v>
      </c>
      <c r="F52" s="210">
        <v>26</v>
      </c>
      <c r="G52" s="94">
        <v>1766.39</v>
      </c>
      <c r="H52" s="2">
        <v>22953.68</v>
      </c>
      <c r="I52" s="81">
        <f t="shared" si="6"/>
        <v>20778.88</v>
      </c>
      <c r="J52" s="81">
        <f t="shared" si="7"/>
        <v>20222.97</v>
      </c>
      <c r="K52" s="81">
        <v>13536.063333333334</v>
      </c>
      <c r="O52" s="176"/>
    </row>
    <row r="53" spans="1:15" x14ac:dyDescent="0.25">
      <c r="A53" s="54" t="s">
        <v>55</v>
      </c>
      <c r="B53" s="55">
        <v>2</v>
      </c>
      <c r="C53" s="2">
        <v>243.76</v>
      </c>
      <c r="D53" s="93">
        <v>0</v>
      </c>
      <c r="E53" s="94">
        <v>0</v>
      </c>
      <c r="F53" s="210">
        <v>6</v>
      </c>
      <c r="G53" s="94">
        <v>533.14</v>
      </c>
      <c r="H53" s="2">
        <v>0</v>
      </c>
      <c r="I53" s="81">
        <f t="shared" si="6"/>
        <v>-243.76</v>
      </c>
      <c r="J53" s="81">
        <f t="shared" si="7"/>
        <v>0</v>
      </c>
      <c r="K53" s="81">
        <v>-533.14</v>
      </c>
      <c r="O53" s="176"/>
    </row>
    <row r="54" spans="1:15" x14ac:dyDescent="0.25">
      <c r="A54" s="90">
        <v>353670</v>
      </c>
      <c r="B54" s="55">
        <v>6</v>
      </c>
      <c r="C54" s="2">
        <v>606.6</v>
      </c>
      <c r="D54" s="93">
        <v>0</v>
      </c>
      <c r="E54" s="94">
        <v>0</v>
      </c>
      <c r="F54" s="210">
        <v>0</v>
      </c>
      <c r="G54" s="94">
        <v>0</v>
      </c>
      <c r="H54" s="2">
        <v>0</v>
      </c>
      <c r="I54" s="81">
        <f t="shared" si="6"/>
        <v>-606.6</v>
      </c>
      <c r="J54" s="81">
        <f t="shared" si="7"/>
        <v>0</v>
      </c>
      <c r="K54" s="81">
        <v>0</v>
      </c>
      <c r="O54" s="176"/>
    </row>
    <row r="55" spans="1:15" x14ac:dyDescent="0.25">
      <c r="A55" s="90">
        <v>316970</v>
      </c>
      <c r="B55" s="55">
        <v>4</v>
      </c>
      <c r="C55" s="2">
        <v>331.44</v>
      </c>
      <c r="D55" s="93">
        <v>0</v>
      </c>
      <c r="E55" s="94">
        <v>0</v>
      </c>
      <c r="F55" s="210">
        <v>0</v>
      </c>
      <c r="G55" s="94">
        <v>0</v>
      </c>
      <c r="H55" s="2">
        <v>0</v>
      </c>
      <c r="I55" s="81">
        <f t="shared" si="6"/>
        <v>-331.44</v>
      </c>
      <c r="J55" s="81">
        <f t="shared" si="7"/>
        <v>0</v>
      </c>
      <c r="K55" s="81">
        <v>0</v>
      </c>
      <c r="O55" s="176"/>
    </row>
    <row r="56" spans="1:15" x14ac:dyDescent="0.25">
      <c r="A56" s="54" t="s">
        <v>218</v>
      </c>
      <c r="B56" s="55">
        <v>4</v>
      </c>
      <c r="C56" s="2">
        <v>328.76</v>
      </c>
      <c r="D56" s="93">
        <v>0</v>
      </c>
      <c r="E56" s="94">
        <v>0</v>
      </c>
      <c r="F56" s="210">
        <v>0</v>
      </c>
      <c r="G56" s="94">
        <v>0</v>
      </c>
      <c r="H56" s="2">
        <v>0</v>
      </c>
      <c r="I56" s="81">
        <f t="shared" si="6"/>
        <v>-328.76</v>
      </c>
      <c r="J56" s="81">
        <f t="shared" si="7"/>
        <v>0</v>
      </c>
      <c r="K56" s="81">
        <v>0</v>
      </c>
      <c r="O56" s="176"/>
    </row>
    <row r="57" spans="1:15" x14ac:dyDescent="0.25">
      <c r="A57" s="54" t="s">
        <v>224</v>
      </c>
      <c r="B57" s="55">
        <v>0</v>
      </c>
      <c r="C57" s="2">
        <v>0</v>
      </c>
      <c r="D57" s="93">
        <v>2</v>
      </c>
      <c r="E57" s="94">
        <v>283.76</v>
      </c>
      <c r="F57" s="210">
        <v>0</v>
      </c>
      <c r="G57" s="94">
        <v>0</v>
      </c>
      <c r="H57" s="2">
        <v>0</v>
      </c>
      <c r="I57" s="81">
        <f t="shared" si="6"/>
        <v>0</v>
      </c>
      <c r="J57" s="81">
        <f t="shared" si="7"/>
        <v>-283.76</v>
      </c>
      <c r="K57" s="81">
        <v>0</v>
      </c>
      <c r="O57" s="176"/>
    </row>
    <row r="58" spans="1:15" x14ac:dyDescent="0.25">
      <c r="A58" s="90">
        <v>353260</v>
      </c>
      <c r="B58" s="55">
        <v>0</v>
      </c>
      <c r="C58" s="2">
        <v>0</v>
      </c>
      <c r="D58" s="93">
        <v>2</v>
      </c>
      <c r="E58" s="94">
        <v>164.38</v>
      </c>
      <c r="F58" s="210">
        <v>0</v>
      </c>
      <c r="G58" s="94">
        <v>0</v>
      </c>
      <c r="H58" s="2">
        <v>0</v>
      </c>
      <c r="I58" s="81">
        <f t="shared" si="6"/>
        <v>0</v>
      </c>
      <c r="J58" s="81">
        <f t="shared" si="7"/>
        <v>-164.38</v>
      </c>
      <c r="K58" s="81">
        <v>0</v>
      </c>
      <c r="O58" s="176"/>
    </row>
    <row r="60" spans="1:15" x14ac:dyDescent="0.25">
      <c r="A60" s="61" t="s">
        <v>576</v>
      </c>
      <c r="B60" s="85">
        <f>SUBTOTAL(9,B34:B58)</f>
        <v>18709</v>
      </c>
      <c r="C60" s="62">
        <f t="shared" ref="C60" si="8">SUBTOTAL(9,C34:C58)</f>
        <v>1724416</v>
      </c>
      <c r="D60" s="85">
        <f>SUBTOTAL(9,D34:D58)</f>
        <v>25005</v>
      </c>
      <c r="E60" s="62">
        <f>SUBTOTAL(9,E34:E58)</f>
        <v>2254670.5199999996</v>
      </c>
      <c r="F60" s="85">
        <f>SUBTOTAL(9,F34:F58)</f>
        <v>15418</v>
      </c>
      <c r="G60" s="62">
        <f>SUBTOTAL(9,G34:G58)</f>
        <v>1459355.0299999574</v>
      </c>
      <c r="H60" s="62">
        <f>SUBTOTAL(9,H34:H58)</f>
        <v>2007912.1600000001</v>
      </c>
      <c r="I60" s="62">
        <f t="shared" ref="I60:K60" si="9">SUBTOTAL(9,I34:I58)</f>
        <v>283496.15999999997</v>
      </c>
      <c r="J60" s="215">
        <f t="shared" si="9"/>
        <v>-246758.36000000019</v>
      </c>
      <c r="K60" s="215">
        <f t="shared" si="9"/>
        <v>-120746.92333329102</v>
      </c>
    </row>
    <row r="62" spans="1:15" x14ac:dyDescent="0.25">
      <c r="A62" s="154"/>
      <c r="B62" s="154"/>
      <c r="C62" s="160"/>
      <c r="D62" s="160"/>
      <c r="E62" s="266" t="s">
        <v>662</v>
      </c>
      <c r="F62" s="266"/>
      <c r="G62" s="160">
        <f>SUM(G34:G52)</f>
        <v>1458821.8899999575</v>
      </c>
      <c r="H62" s="160">
        <f>G62/G60*100</f>
        <v>99.963467423002612</v>
      </c>
    </row>
    <row r="63" spans="1:15" x14ac:dyDescent="0.25">
      <c r="A63" s="157"/>
      <c r="B63" s="157"/>
      <c r="C63" s="161"/>
      <c r="D63" s="161"/>
      <c r="E63" s="265" t="s">
        <v>663</v>
      </c>
      <c r="F63" s="265"/>
      <c r="G63" s="161">
        <f>G60-G62</f>
        <v>533.13999999989755</v>
      </c>
      <c r="H63" s="161">
        <f>100-H62</f>
        <v>3.6532576997387878E-2</v>
      </c>
    </row>
    <row r="65" spans="1:11" ht="17.25" x14ac:dyDescent="0.25">
      <c r="A65" s="247" t="s">
        <v>747</v>
      </c>
      <c r="B65" s="247"/>
      <c r="C65" s="247"/>
      <c r="D65" s="247"/>
      <c r="E65" s="247"/>
      <c r="F65" s="247"/>
      <c r="G65" s="247"/>
      <c r="H65" s="247"/>
      <c r="I65" s="247"/>
      <c r="J65" s="247"/>
      <c r="K65" s="247"/>
    </row>
    <row r="67" spans="1:11" x14ac:dyDescent="0.25">
      <c r="A67" t="s">
        <v>522</v>
      </c>
    </row>
    <row r="68" spans="1:11" x14ac:dyDescent="0.25">
      <c r="A68" t="s">
        <v>523</v>
      </c>
    </row>
    <row r="69" spans="1:11" x14ac:dyDescent="0.25">
      <c r="A69" t="s">
        <v>524</v>
      </c>
    </row>
    <row r="70" spans="1:11" x14ac:dyDescent="0.25">
      <c r="A70" t="s">
        <v>632</v>
      </c>
    </row>
    <row r="71" spans="1:11" x14ac:dyDescent="0.25">
      <c r="A71" t="s">
        <v>525</v>
      </c>
    </row>
    <row r="72" spans="1:11" x14ac:dyDescent="0.25">
      <c r="A72" t="s">
        <v>526</v>
      </c>
    </row>
    <row r="73" spans="1:11" x14ac:dyDescent="0.25">
      <c r="A73" t="s">
        <v>527</v>
      </c>
    </row>
    <row r="74" spans="1:11" x14ac:dyDescent="0.25">
      <c r="A74" t="s">
        <v>528</v>
      </c>
    </row>
    <row r="75" spans="1:11" x14ac:dyDescent="0.25">
      <c r="A75" t="s">
        <v>529</v>
      </c>
    </row>
    <row r="76" spans="1:11" x14ac:dyDescent="0.25">
      <c r="A76" t="s">
        <v>530</v>
      </c>
    </row>
    <row r="77" spans="1:11" x14ac:dyDescent="0.25">
      <c r="A77" t="s">
        <v>531</v>
      </c>
    </row>
    <row r="78" spans="1:11" x14ac:dyDescent="0.25">
      <c r="A78" t="s">
        <v>532</v>
      </c>
    </row>
    <row r="79" spans="1:11" x14ac:dyDescent="0.25">
      <c r="A79" t="s">
        <v>533</v>
      </c>
    </row>
    <row r="80" spans="1:11" x14ac:dyDescent="0.25">
      <c r="A80" t="s">
        <v>534</v>
      </c>
    </row>
    <row r="81" spans="1:1" x14ac:dyDescent="0.25">
      <c r="A81" t="s">
        <v>535</v>
      </c>
    </row>
    <row r="82" spans="1:1" x14ac:dyDescent="0.25">
      <c r="A82" t="s">
        <v>536</v>
      </c>
    </row>
    <row r="83" spans="1:1" x14ac:dyDescent="0.25">
      <c r="A83" t="s">
        <v>537</v>
      </c>
    </row>
    <row r="84" spans="1:1" x14ac:dyDescent="0.25">
      <c r="A84" t="s">
        <v>538</v>
      </c>
    </row>
    <row r="85" spans="1:1" x14ac:dyDescent="0.25">
      <c r="A85" t="s">
        <v>539</v>
      </c>
    </row>
    <row r="86" spans="1:1" x14ac:dyDescent="0.25">
      <c r="A86" t="s">
        <v>540</v>
      </c>
    </row>
    <row r="87" spans="1:1" x14ac:dyDescent="0.25">
      <c r="A87" t="s">
        <v>541</v>
      </c>
    </row>
    <row r="88" spans="1:1" x14ac:dyDescent="0.25">
      <c r="A88" t="s">
        <v>542</v>
      </c>
    </row>
    <row r="89" spans="1:1" x14ac:dyDescent="0.25">
      <c r="A89" t="s">
        <v>543</v>
      </c>
    </row>
    <row r="90" spans="1:1" x14ac:dyDescent="0.25">
      <c r="A90" t="s">
        <v>544</v>
      </c>
    </row>
    <row r="91" spans="1:1" x14ac:dyDescent="0.25">
      <c r="A91" t="s">
        <v>545</v>
      </c>
    </row>
    <row r="92" spans="1:1" x14ac:dyDescent="0.25">
      <c r="A92" t="s">
        <v>546</v>
      </c>
    </row>
    <row r="93" spans="1:1" x14ac:dyDescent="0.25">
      <c r="A93" t="s">
        <v>547</v>
      </c>
    </row>
    <row r="94" spans="1:1" x14ac:dyDescent="0.25">
      <c r="A94" t="s">
        <v>548</v>
      </c>
    </row>
    <row r="95" spans="1:1" x14ac:dyDescent="0.25">
      <c r="A95" t="s">
        <v>549</v>
      </c>
    </row>
    <row r="96" spans="1:1" x14ac:dyDescent="0.25">
      <c r="A96" t="s">
        <v>550</v>
      </c>
    </row>
    <row r="97" spans="1:1" x14ac:dyDescent="0.25">
      <c r="A97" t="s">
        <v>551</v>
      </c>
    </row>
    <row r="98" spans="1:1" x14ac:dyDescent="0.25">
      <c r="A98" t="s">
        <v>649</v>
      </c>
    </row>
    <row r="99" spans="1:1" x14ac:dyDescent="0.25">
      <c r="A99" t="s">
        <v>552</v>
      </c>
    </row>
    <row r="100" spans="1:1" x14ac:dyDescent="0.25">
      <c r="A100" t="s">
        <v>553</v>
      </c>
    </row>
    <row r="101" spans="1:1" x14ac:dyDescent="0.25">
      <c r="A101" t="s">
        <v>554</v>
      </c>
    </row>
    <row r="102" spans="1:1" x14ac:dyDescent="0.25">
      <c r="A102" t="s">
        <v>555</v>
      </c>
    </row>
    <row r="103" spans="1:1" x14ac:dyDescent="0.25">
      <c r="A103" t="s">
        <v>556</v>
      </c>
    </row>
    <row r="104" spans="1:1" x14ac:dyDescent="0.25">
      <c r="A104" t="s">
        <v>557</v>
      </c>
    </row>
    <row r="105" spans="1:1" x14ac:dyDescent="0.25">
      <c r="A105" t="s">
        <v>558</v>
      </c>
    </row>
    <row r="106" spans="1:1" x14ac:dyDescent="0.25">
      <c r="A106" t="s">
        <v>559</v>
      </c>
    </row>
    <row r="107" spans="1:1" x14ac:dyDescent="0.25">
      <c r="A107" t="s">
        <v>560</v>
      </c>
    </row>
    <row r="108" spans="1:1" x14ac:dyDescent="0.25">
      <c r="A108" t="s">
        <v>561</v>
      </c>
    </row>
    <row r="109" spans="1:1" x14ac:dyDescent="0.25">
      <c r="A109" t="s">
        <v>562</v>
      </c>
    </row>
    <row r="110" spans="1:1" x14ac:dyDescent="0.25">
      <c r="A110" t="s">
        <v>563</v>
      </c>
    </row>
    <row r="111" spans="1:1" x14ac:dyDescent="0.25">
      <c r="A111" t="s">
        <v>564</v>
      </c>
    </row>
    <row r="112" spans="1:1" x14ac:dyDescent="0.25">
      <c r="A112" t="s">
        <v>565</v>
      </c>
    </row>
    <row r="113" spans="1:1" x14ac:dyDescent="0.25">
      <c r="A113" t="s">
        <v>566</v>
      </c>
    </row>
    <row r="114" spans="1:1" x14ac:dyDescent="0.25">
      <c r="A114" t="s">
        <v>567</v>
      </c>
    </row>
    <row r="115" spans="1:1" x14ac:dyDescent="0.25">
      <c r="A115" t="s">
        <v>568</v>
      </c>
    </row>
    <row r="116" spans="1:1" x14ac:dyDescent="0.25">
      <c r="A116" t="s">
        <v>569</v>
      </c>
    </row>
    <row r="117" spans="1:1" x14ac:dyDescent="0.25">
      <c r="A117" t="s">
        <v>570</v>
      </c>
    </row>
    <row r="118" spans="1:1" x14ac:dyDescent="0.25">
      <c r="A118" t="s">
        <v>571</v>
      </c>
    </row>
    <row r="119" spans="1:1" x14ac:dyDescent="0.25">
      <c r="A119" t="s">
        <v>572</v>
      </c>
    </row>
    <row r="120" spans="1:1" x14ac:dyDescent="0.25">
      <c r="A120" t="s">
        <v>573</v>
      </c>
    </row>
    <row r="121" spans="1:1" x14ac:dyDescent="0.25">
      <c r="A121" t="s">
        <v>574</v>
      </c>
    </row>
    <row r="122" spans="1:1" x14ac:dyDescent="0.25">
      <c r="A122" t="s">
        <v>683</v>
      </c>
    </row>
    <row r="123" spans="1:1" x14ac:dyDescent="0.25">
      <c r="A123" t="s">
        <v>684</v>
      </c>
    </row>
    <row r="124" spans="1:1" x14ac:dyDescent="0.25">
      <c r="A124" t="s">
        <v>748</v>
      </c>
    </row>
    <row r="125" spans="1:1" x14ac:dyDescent="0.25">
      <c r="A125" t="s">
        <v>749</v>
      </c>
    </row>
    <row r="126" spans="1:1" x14ac:dyDescent="0.25">
      <c r="A126" t="s">
        <v>750</v>
      </c>
    </row>
    <row r="127" spans="1:1" x14ac:dyDescent="0.25">
      <c r="A127" t="s">
        <v>751</v>
      </c>
    </row>
    <row r="128" spans="1:1" x14ac:dyDescent="0.25">
      <c r="A128" t="s">
        <v>752</v>
      </c>
    </row>
    <row r="129" spans="1:1" x14ac:dyDescent="0.25">
      <c r="A129" t="s">
        <v>753</v>
      </c>
    </row>
    <row r="130" spans="1:1" x14ac:dyDescent="0.25">
      <c r="A130" t="s">
        <v>754</v>
      </c>
    </row>
    <row r="131" spans="1:1" x14ac:dyDescent="0.25">
      <c r="A131" t="s">
        <v>755</v>
      </c>
    </row>
  </sheetData>
  <autoFilter ref="A33:J59" xr:uid="{00000000-0009-0000-0000-000013000000}"/>
  <sortState xmlns:xlrd2="http://schemas.microsoft.com/office/spreadsheetml/2017/richdata2" ref="A34:K58">
    <sortCondition descending="1" ref="G34:G58"/>
  </sortState>
  <mergeCells count="14">
    <mergeCell ref="A65:K65"/>
    <mergeCell ref="A4:I4"/>
    <mergeCell ref="A3:I3"/>
    <mergeCell ref="B8:C8"/>
    <mergeCell ref="D8:E8"/>
    <mergeCell ref="B32:C32"/>
    <mergeCell ref="D32:E32"/>
    <mergeCell ref="F8:G8"/>
    <mergeCell ref="F32:G32"/>
    <mergeCell ref="L32:N32"/>
    <mergeCell ref="I32:K32"/>
    <mergeCell ref="H8:J8"/>
    <mergeCell ref="E63:F63"/>
    <mergeCell ref="E62:F6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122"/>
  <sheetViews>
    <sheetView workbookViewId="0">
      <selection activeCell="B13" sqref="B13"/>
    </sheetView>
  </sheetViews>
  <sheetFormatPr defaultRowHeight="15" x14ac:dyDescent="0.25"/>
  <cols>
    <col min="1" max="1" width="27.5703125" customWidth="1"/>
    <col min="2" max="2" width="14.140625" customWidth="1"/>
    <col min="3" max="3" width="58.7109375" customWidth="1"/>
    <col min="4" max="4" width="9.42578125" customWidth="1"/>
    <col min="5" max="5" width="14" customWidth="1"/>
    <col min="6" max="6" width="9.5703125" customWidth="1"/>
    <col min="7" max="7" width="14.28515625" customWidth="1"/>
    <col min="8" max="8" width="12.42578125" customWidth="1"/>
    <col min="9" max="9" width="14.28515625" customWidth="1"/>
    <col min="10" max="11" width="9.140625" customWidth="1"/>
  </cols>
  <sheetData>
    <row r="2" spans="1:12" ht="15.75" x14ac:dyDescent="0.25">
      <c r="A2" s="257" t="s">
        <v>710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2" ht="15.75" x14ac:dyDescent="0.25">
      <c r="A3" s="257" t="s">
        <v>688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</row>
    <row r="6" spans="1:12" x14ac:dyDescent="0.25">
      <c r="D6" s="258" t="s">
        <v>652</v>
      </c>
      <c r="E6" s="258"/>
      <c r="F6" s="259" t="s">
        <v>685</v>
      </c>
      <c r="G6" s="259"/>
      <c r="H6" s="255" t="s">
        <v>741</v>
      </c>
      <c r="I6" s="255"/>
      <c r="J6" s="256" t="s">
        <v>653</v>
      </c>
      <c r="K6" s="256"/>
      <c r="L6" s="256"/>
    </row>
    <row r="7" spans="1:12" x14ac:dyDescent="0.25">
      <c r="A7" s="177" t="s">
        <v>660</v>
      </c>
      <c r="B7" s="177" t="s">
        <v>740</v>
      </c>
      <c r="C7" s="177" t="s">
        <v>661</v>
      </c>
      <c r="D7" s="178" t="s">
        <v>650</v>
      </c>
      <c r="E7" s="178" t="s">
        <v>651</v>
      </c>
      <c r="F7" s="178" t="s">
        <v>650</v>
      </c>
      <c r="G7" s="178" t="s">
        <v>651</v>
      </c>
      <c r="H7" s="178" t="s">
        <v>650</v>
      </c>
      <c r="I7" s="178" t="s">
        <v>651</v>
      </c>
      <c r="J7" s="60">
        <v>2019</v>
      </c>
      <c r="K7" s="177">
        <v>2020</v>
      </c>
      <c r="L7" s="177">
        <v>2021</v>
      </c>
    </row>
    <row r="8" spans="1:12" x14ac:dyDescent="0.25">
      <c r="A8" s="186" t="s">
        <v>471</v>
      </c>
      <c r="B8" s="115" t="str">
        <f t="shared" ref="B8:B55" si="0">LEFT(C8,7)</f>
        <v>2466562</v>
      </c>
      <c r="C8" s="54" t="s">
        <v>585</v>
      </c>
      <c r="D8" s="55">
        <v>57181</v>
      </c>
      <c r="E8" s="2">
        <v>5695454.8700000001</v>
      </c>
      <c r="F8" s="58">
        <v>57150</v>
      </c>
      <c r="G8" s="2">
        <v>5615732.4400000004</v>
      </c>
      <c r="H8" s="55">
        <v>37696</v>
      </c>
      <c r="I8" s="2">
        <v>3717915.0300019127</v>
      </c>
      <c r="J8" s="2">
        <f t="shared" ref="J8:J55" si="1">E8/$E$56*100</f>
        <v>12.904770814908137</v>
      </c>
      <c r="K8" s="2">
        <f t="shared" ref="K8:K55" si="2">G8/$G$56*100</f>
        <v>13.029906334533756</v>
      </c>
      <c r="L8" s="2">
        <f t="shared" ref="L8:L55" si="3">I8/$I$56*100</f>
        <v>13.452097091928685</v>
      </c>
    </row>
    <row r="9" spans="1:12" x14ac:dyDescent="0.25">
      <c r="A9" s="186" t="s">
        <v>471</v>
      </c>
      <c r="B9" s="115" t="str">
        <f t="shared" si="0"/>
        <v>7288603</v>
      </c>
      <c r="C9" s="54" t="s">
        <v>607</v>
      </c>
      <c r="D9" s="55">
        <v>63595</v>
      </c>
      <c r="E9" s="2">
        <v>6070393.5999999996</v>
      </c>
      <c r="F9" s="58">
        <v>55373</v>
      </c>
      <c r="G9" s="2">
        <v>5214178.53</v>
      </c>
      <c r="H9" s="55">
        <v>33634</v>
      </c>
      <c r="I9" s="2">
        <v>3120150.6000012406</v>
      </c>
      <c r="J9" s="2">
        <f t="shared" si="1"/>
        <v>13.754307593044826</v>
      </c>
      <c r="K9" s="2">
        <f t="shared" si="2"/>
        <v>12.098200650285417</v>
      </c>
      <c r="L9" s="2">
        <f t="shared" si="3"/>
        <v>11.289275971601384</v>
      </c>
    </row>
    <row r="10" spans="1:12" x14ac:dyDescent="0.25">
      <c r="A10" s="115" t="s">
        <v>471</v>
      </c>
      <c r="B10" s="115" t="str">
        <f t="shared" si="0"/>
        <v>6689876</v>
      </c>
      <c r="C10" s="54" t="s">
        <v>701</v>
      </c>
      <c r="D10" s="55">
        <v>13510</v>
      </c>
      <c r="E10" s="2">
        <v>1055663.7299999853</v>
      </c>
      <c r="F10" s="58">
        <v>18512</v>
      </c>
      <c r="G10" s="2">
        <v>1986036.2099999622</v>
      </c>
      <c r="H10" s="55">
        <v>23770</v>
      </c>
      <c r="I10" s="2">
        <v>2036078.8999997871</v>
      </c>
      <c r="J10" s="2">
        <f t="shared" si="1"/>
        <v>2.3919245791971089</v>
      </c>
      <c r="K10" s="2">
        <f t="shared" si="2"/>
        <v>4.6081016269521413</v>
      </c>
      <c r="L10" s="2">
        <f t="shared" si="3"/>
        <v>7.3669061365316892</v>
      </c>
    </row>
    <row r="11" spans="1:12" x14ac:dyDescent="0.25">
      <c r="A11" s="115" t="s">
        <v>471</v>
      </c>
      <c r="B11" s="115" t="str">
        <f t="shared" si="0"/>
        <v>6689876</v>
      </c>
      <c r="C11" s="54" t="s">
        <v>604</v>
      </c>
      <c r="D11" s="55">
        <v>29772</v>
      </c>
      <c r="E11" s="2">
        <v>2352106.48</v>
      </c>
      <c r="F11" s="58">
        <v>23060</v>
      </c>
      <c r="G11" s="2">
        <v>2362068.81</v>
      </c>
      <c r="H11" s="55">
        <v>16941</v>
      </c>
      <c r="I11" s="2">
        <v>1565597.2199999264</v>
      </c>
      <c r="J11" s="2">
        <f t="shared" si="1"/>
        <v>5.3294066495974723</v>
      </c>
      <c r="K11" s="2">
        <f t="shared" si="2"/>
        <v>5.4805914774001607</v>
      </c>
      <c r="L11" s="2">
        <f t="shared" si="3"/>
        <v>5.664617303069944</v>
      </c>
    </row>
    <row r="12" spans="1:12" x14ac:dyDescent="0.25">
      <c r="A12" s="115" t="s">
        <v>471</v>
      </c>
      <c r="B12" s="115" t="str">
        <f t="shared" si="0"/>
        <v>3050637</v>
      </c>
      <c r="C12" s="54" t="s">
        <v>689</v>
      </c>
      <c r="D12" s="55">
        <v>25421</v>
      </c>
      <c r="E12" s="2">
        <v>2349960.2799999998</v>
      </c>
      <c r="F12" s="55">
        <v>26177</v>
      </c>
      <c r="G12" s="2">
        <v>2343569.6</v>
      </c>
      <c r="H12" s="55">
        <v>16608</v>
      </c>
      <c r="I12" s="2">
        <v>1466617.7399999141</v>
      </c>
      <c r="J12" s="2">
        <f t="shared" si="1"/>
        <v>5.3245437861817972</v>
      </c>
      <c r="K12" s="2">
        <f t="shared" si="2"/>
        <v>5.4376686750518939</v>
      </c>
      <c r="L12" s="2">
        <f t="shared" si="3"/>
        <v>5.3064914275928778</v>
      </c>
    </row>
    <row r="13" spans="1:12" x14ac:dyDescent="0.25">
      <c r="A13" s="115" t="s">
        <v>471</v>
      </c>
      <c r="B13" s="115" t="str">
        <f t="shared" si="0"/>
        <v>7172141</v>
      </c>
      <c r="C13" s="54" t="s">
        <v>606</v>
      </c>
      <c r="D13" s="55">
        <v>16864</v>
      </c>
      <c r="E13" s="2">
        <v>1346448.15</v>
      </c>
      <c r="F13" s="58">
        <v>11657</v>
      </c>
      <c r="G13" s="2">
        <v>921788.69</v>
      </c>
      <c r="H13" s="55">
        <v>17880</v>
      </c>
      <c r="I13" s="2">
        <v>1436206.459999851</v>
      </c>
      <c r="J13" s="2">
        <f t="shared" si="1"/>
        <v>3.050784386235871</v>
      </c>
      <c r="K13" s="2">
        <f t="shared" si="2"/>
        <v>2.1387807234869922</v>
      </c>
      <c r="L13" s="2">
        <f t="shared" si="3"/>
        <v>5.196457850184717</v>
      </c>
    </row>
    <row r="14" spans="1:12" x14ac:dyDescent="0.25">
      <c r="A14" s="115" t="s">
        <v>471</v>
      </c>
      <c r="B14" s="115" t="str">
        <f t="shared" si="0"/>
        <v>4031229</v>
      </c>
      <c r="C14" s="54" t="s">
        <v>599</v>
      </c>
      <c r="D14" s="55">
        <v>30058</v>
      </c>
      <c r="E14" s="2">
        <v>2777694.42</v>
      </c>
      <c r="F14" s="58">
        <v>22682</v>
      </c>
      <c r="G14" s="2">
        <v>2065358.55</v>
      </c>
      <c r="H14" s="55">
        <v>14744</v>
      </c>
      <c r="I14" s="2">
        <v>1371312.9599999036</v>
      </c>
      <c r="J14" s="2">
        <f t="shared" si="1"/>
        <v>6.2937044893043259</v>
      </c>
      <c r="K14" s="2">
        <f t="shared" si="2"/>
        <v>4.7921493306986065</v>
      </c>
      <c r="L14" s="2">
        <f t="shared" si="3"/>
        <v>4.96166128931928</v>
      </c>
    </row>
    <row r="15" spans="1:12" x14ac:dyDescent="0.25">
      <c r="A15" s="115" t="s">
        <v>471</v>
      </c>
      <c r="B15" s="115" t="str">
        <f t="shared" si="0"/>
        <v>5995841</v>
      </c>
      <c r="C15" s="54" t="s">
        <v>602</v>
      </c>
      <c r="D15" s="55">
        <v>15228</v>
      </c>
      <c r="E15" s="2">
        <v>1387016.37</v>
      </c>
      <c r="F15" s="58">
        <v>19628</v>
      </c>
      <c r="G15" s="2">
        <v>1728568.2</v>
      </c>
      <c r="H15" s="55">
        <v>11906</v>
      </c>
      <c r="I15" s="2">
        <v>1098379.3899999673</v>
      </c>
      <c r="J15" s="2">
        <f t="shared" si="1"/>
        <v>3.1427039244322601</v>
      </c>
      <c r="K15" s="2">
        <f t="shared" si="2"/>
        <v>4.0107113327595805</v>
      </c>
      <c r="L15" s="2">
        <f t="shared" si="3"/>
        <v>3.974137676310844</v>
      </c>
    </row>
    <row r="16" spans="1:12" x14ac:dyDescent="0.25">
      <c r="A16" s="115" t="s">
        <v>471</v>
      </c>
      <c r="B16" s="115" t="str">
        <f t="shared" si="0"/>
        <v>2772620</v>
      </c>
      <c r="C16" s="54" t="s">
        <v>592</v>
      </c>
      <c r="D16" s="55">
        <v>15294</v>
      </c>
      <c r="E16" s="2">
        <v>1467320.38</v>
      </c>
      <c r="F16" s="58">
        <v>14269</v>
      </c>
      <c r="G16" s="2">
        <v>1340930.3</v>
      </c>
      <c r="H16" s="55">
        <v>9543</v>
      </c>
      <c r="I16" s="2">
        <v>883023.49999999278</v>
      </c>
      <c r="J16" s="2">
        <f t="shared" si="1"/>
        <v>3.324656879590711</v>
      </c>
      <c r="K16" s="2">
        <f t="shared" si="2"/>
        <v>3.1112942784963327</v>
      </c>
      <c r="L16" s="2">
        <f t="shared" si="3"/>
        <v>3.1949406483473295</v>
      </c>
    </row>
    <row r="17" spans="1:12" x14ac:dyDescent="0.25">
      <c r="A17" s="115" t="s">
        <v>455</v>
      </c>
      <c r="B17" s="115" t="str">
        <f t="shared" si="0"/>
        <v>0006688</v>
      </c>
      <c r="C17" s="54" t="s">
        <v>581</v>
      </c>
      <c r="D17" s="55">
        <v>14730</v>
      </c>
      <c r="E17" s="2">
        <v>1225371.5</v>
      </c>
      <c r="F17" s="58">
        <v>13564</v>
      </c>
      <c r="G17" s="2">
        <v>1108642.1399999999</v>
      </c>
      <c r="H17" s="55">
        <v>9133</v>
      </c>
      <c r="I17" s="2">
        <v>724609.11999996437</v>
      </c>
      <c r="J17" s="2">
        <f t="shared" si="1"/>
        <v>2.7764487177158874</v>
      </c>
      <c r="K17" s="2">
        <f t="shared" si="2"/>
        <v>2.5723275453481289</v>
      </c>
      <c r="L17" s="2">
        <f t="shared" si="3"/>
        <v>2.6217684259264824</v>
      </c>
    </row>
    <row r="18" spans="1:12" x14ac:dyDescent="0.25">
      <c r="A18" s="115" t="s">
        <v>468</v>
      </c>
      <c r="B18" s="115" t="str">
        <f t="shared" si="0"/>
        <v>6790445</v>
      </c>
      <c r="C18" s="54" t="s">
        <v>696</v>
      </c>
      <c r="D18" s="55">
        <v>10166</v>
      </c>
      <c r="E18" s="2">
        <v>885830.42999997362</v>
      </c>
      <c r="F18" s="58">
        <v>7272</v>
      </c>
      <c r="G18" s="2">
        <v>894148.0300000119</v>
      </c>
      <c r="H18" s="55">
        <v>7011</v>
      </c>
      <c r="I18" s="2">
        <v>698136.03999998583</v>
      </c>
      <c r="J18" s="2">
        <f t="shared" si="1"/>
        <v>2.0071160146022167</v>
      </c>
      <c r="K18" s="2">
        <f t="shared" si="2"/>
        <v>2.0746474666638557</v>
      </c>
      <c r="L18" s="2">
        <f t="shared" si="3"/>
        <v>2.5259839769521539</v>
      </c>
    </row>
    <row r="19" spans="1:12" x14ac:dyDescent="0.25">
      <c r="A19" s="115" t="s">
        <v>659</v>
      </c>
      <c r="B19" s="115" t="str">
        <f t="shared" si="0"/>
        <v>0007188</v>
      </c>
      <c r="C19" s="54" t="s">
        <v>582</v>
      </c>
      <c r="D19" s="55">
        <v>11629</v>
      </c>
      <c r="E19" s="2">
        <v>1038574</v>
      </c>
      <c r="F19" s="58">
        <v>11489</v>
      </c>
      <c r="G19" s="2">
        <v>995321.34</v>
      </c>
      <c r="H19" s="55">
        <v>7523</v>
      </c>
      <c r="I19" s="2">
        <v>673802.38999997731</v>
      </c>
      <c r="J19" s="2">
        <f t="shared" si="1"/>
        <v>2.353202641446337</v>
      </c>
      <c r="K19" s="2">
        <f t="shared" si="2"/>
        <v>2.3093948957729591</v>
      </c>
      <c r="L19" s="2">
        <f t="shared" si="3"/>
        <v>2.437940377311052</v>
      </c>
    </row>
    <row r="20" spans="1:12" x14ac:dyDescent="0.25">
      <c r="A20" s="115" t="s">
        <v>471</v>
      </c>
      <c r="B20" s="115" t="str">
        <f t="shared" si="0"/>
        <v>2487322</v>
      </c>
      <c r="C20" s="54" t="s">
        <v>587</v>
      </c>
      <c r="D20" s="55">
        <v>11077</v>
      </c>
      <c r="E20" s="2">
        <v>966043.58</v>
      </c>
      <c r="F20" s="58">
        <v>8574</v>
      </c>
      <c r="G20" s="2">
        <v>636417.36</v>
      </c>
      <c r="H20" s="55">
        <v>7560</v>
      </c>
      <c r="I20" s="2">
        <v>657562.2199999732</v>
      </c>
      <c r="J20" s="2">
        <f t="shared" si="1"/>
        <v>2.1888630990264302</v>
      </c>
      <c r="K20" s="2">
        <f t="shared" si="2"/>
        <v>1.4766477354592857</v>
      </c>
      <c r="L20" s="2">
        <f t="shared" si="3"/>
        <v>2.3791804697105357</v>
      </c>
    </row>
    <row r="21" spans="1:12" x14ac:dyDescent="0.25">
      <c r="A21" s="115" t="s">
        <v>459</v>
      </c>
      <c r="B21" s="115" t="str">
        <f t="shared" si="0"/>
        <v>2444801</v>
      </c>
      <c r="C21" s="54" t="s">
        <v>584</v>
      </c>
      <c r="D21" s="55">
        <v>7109</v>
      </c>
      <c r="E21" s="2">
        <v>701749.07</v>
      </c>
      <c r="F21" s="58">
        <v>7205</v>
      </c>
      <c r="G21" s="2">
        <v>724316.46</v>
      </c>
      <c r="H21" s="55">
        <v>6206</v>
      </c>
      <c r="I21" s="2">
        <v>627178.92999998387</v>
      </c>
      <c r="J21" s="2">
        <f t="shared" si="1"/>
        <v>1.5900241727180833</v>
      </c>
      <c r="K21" s="2">
        <f t="shared" si="2"/>
        <v>1.6805956713922547</v>
      </c>
      <c r="L21" s="2">
        <f t="shared" si="3"/>
        <v>2.2692481652458278</v>
      </c>
    </row>
    <row r="22" spans="1:12" x14ac:dyDescent="0.25">
      <c r="A22" s="115" t="s">
        <v>453</v>
      </c>
      <c r="B22" s="115" t="str">
        <f t="shared" si="0"/>
        <v>2549905</v>
      </c>
      <c r="C22" s="54" t="s">
        <v>590</v>
      </c>
      <c r="D22" s="55">
        <v>9998</v>
      </c>
      <c r="E22" s="2">
        <v>872579.31</v>
      </c>
      <c r="F22" s="58">
        <v>10179</v>
      </c>
      <c r="G22" s="2">
        <v>904219.08</v>
      </c>
      <c r="H22" s="55">
        <v>6443</v>
      </c>
      <c r="I22" s="2">
        <v>566310.44999998214</v>
      </c>
      <c r="J22" s="2">
        <f t="shared" si="1"/>
        <v>1.9770916055701588</v>
      </c>
      <c r="K22" s="2">
        <f t="shared" si="2"/>
        <v>2.0980148260586082</v>
      </c>
      <c r="L22" s="2">
        <f t="shared" si="3"/>
        <v>2.0490148634649312</v>
      </c>
    </row>
    <row r="23" spans="1:12" x14ac:dyDescent="0.25">
      <c r="A23" s="115" t="s">
        <v>469</v>
      </c>
      <c r="B23" s="115" t="str">
        <f t="shared" si="0"/>
        <v>2532751</v>
      </c>
      <c r="C23" s="54" t="s">
        <v>589</v>
      </c>
      <c r="D23" s="55">
        <v>11476</v>
      </c>
      <c r="E23" s="2">
        <v>778068.23</v>
      </c>
      <c r="F23" s="58">
        <v>13114</v>
      </c>
      <c r="G23" s="2">
        <v>851544.51</v>
      </c>
      <c r="H23" s="55">
        <v>8434</v>
      </c>
      <c r="I23" s="2">
        <v>560796.81999996142</v>
      </c>
      <c r="J23" s="2">
        <f t="shared" si="1"/>
        <v>1.7629482483303802</v>
      </c>
      <c r="K23" s="2">
        <f t="shared" si="2"/>
        <v>1.9757966255576169</v>
      </c>
      <c r="L23" s="2">
        <f t="shared" si="3"/>
        <v>2.0290655409304645</v>
      </c>
    </row>
    <row r="24" spans="1:12" x14ac:dyDescent="0.25">
      <c r="A24" s="115" t="s">
        <v>461</v>
      </c>
      <c r="B24" s="115" t="str">
        <f t="shared" si="0"/>
        <v>6043607</v>
      </c>
      <c r="C24" s="54" t="s">
        <v>603</v>
      </c>
      <c r="D24" s="55">
        <v>8765</v>
      </c>
      <c r="E24" s="2">
        <v>804834.15</v>
      </c>
      <c r="F24" s="58">
        <v>8347</v>
      </c>
      <c r="G24" s="2">
        <v>750682.5</v>
      </c>
      <c r="H24" s="55">
        <v>5667</v>
      </c>
      <c r="I24" s="2">
        <v>517829.79999998782</v>
      </c>
      <c r="J24" s="2">
        <f t="shared" si="1"/>
        <v>1.8235945129631761</v>
      </c>
      <c r="K24" s="2">
        <f t="shared" si="2"/>
        <v>1.7417714904475818</v>
      </c>
      <c r="L24" s="2">
        <f t="shared" si="3"/>
        <v>1.8736029980465327</v>
      </c>
    </row>
    <row r="25" spans="1:12" x14ac:dyDescent="0.25">
      <c r="A25" s="115" t="s">
        <v>452</v>
      </c>
      <c r="B25" s="115" t="str">
        <f t="shared" si="0"/>
        <v>7474369</v>
      </c>
      <c r="C25" s="54" t="s">
        <v>608</v>
      </c>
      <c r="D25" s="55">
        <v>5748</v>
      </c>
      <c r="E25" s="2">
        <v>490233.87</v>
      </c>
      <c r="F25" s="58">
        <v>11706</v>
      </c>
      <c r="G25" s="2">
        <v>878378.46</v>
      </c>
      <c r="H25" s="55">
        <v>6497</v>
      </c>
      <c r="I25" s="2">
        <v>483253.5599999734</v>
      </c>
      <c r="J25" s="2">
        <f t="shared" si="1"/>
        <v>1.1107726919896512</v>
      </c>
      <c r="K25" s="2">
        <f t="shared" si="2"/>
        <v>2.0380581130521249</v>
      </c>
      <c r="L25" s="2">
        <f t="shared" si="3"/>
        <v>1.7484998330197135</v>
      </c>
    </row>
    <row r="26" spans="1:12" x14ac:dyDescent="0.25">
      <c r="A26" s="115" t="s">
        <v>459</v>
      </c>
      <c r="B26" s="115" t="str">
        <f t="shared" si="0"/>
        <v>2470357</v>
      </c>
      <c r="C26" s="54" t="s">
        <v>586</v>
      </c>
      <c r="D26" s="55">
        <v>5664</v>
      </c>
      <c r="E26" s="2">
        <v>508729.82</v>
      </c>
      <c r="F26" s="58">
        <v>5154</v>
      </c>
      <c r="G26" s="2">
        <v>456506.56</v>
      </c>
      <c r="H26" s="55">
        <v>5448</v>
      </c>
      <c r="I26" s="2">
        <v>475691.01999997796</v>
      </c>
      <c r="J26" s="2">
        <f t="shared" si="1"/>
        <v>1.1526808452806634</v>
      </c>
      <c r="K26" s="2">
        <f t="shared" si="2"/>
        <v>1.0592096011433576</v>
      </c>
      <c r="L26" s="2">
        <f t="shared" si="3"/>
        <v>1.7211371790804488</v>
      </c>
    </row>
    <row r="27" spans="1:12" x14ac:dyDescent="0.25">
      <c r="A27" s="115" t="s">
        <v>455</v>
      </c>
      <c r="B27" s="115" t="str">
        <f t="shared" si="0"/>
        <v>6790445</v>
      </c>
      <c r="C27" s="54" t="s">
        <v>605</v>
      </c>
      <c r="D27" s="55">
        <v>7632</v>
      </c>
      <c r="E27" s="2">
        <v>680979.43</v>
      </c>
      <c r="F27" s="58">
        <v>5947</v>
      </c>
      <c r="G27" s="2">
        <v>527531.64</v>
      </c>
      <c r="H27" s="55">
        <v>4641</v>
      </c>
      <c r="I27" s="2">
        <v>424863.98999998928</v>
      </c>
      <c r="J27" s="2">
        <f t="shared" si="1"/>
        <v>1.5429642889641191</v>
      </c>
      <c r="K27" s="2">
        <f t="shared" si="2"/>
        <v>1.2240055827344547</v>
      </c>
      <c r="L27" s="2">
        <f t="shared" si="3"/>
        <v>1.5372356813493755</v>
      </c>
    </row>
    <row r="28" spans="1:12" x14ac:dyDescent="0.25">
      <c r="A28" s="115" t="s">
        <v>471</v>
      </c>
      <c r="B28" s="115" t="str">
        <f t="shared" si="0"/>
        <v>9071970</v>
      </c>
      <c r="C28" s="54" t="s">
        <v>610</v>
      </c>
      <c r="D28" s="55">
        <v>3272</v>
      </c>
      <c r="E28" s="2">
        <v>325426.32</v>
      </c>
      <c r="F28" s="58">
        <v>5521</v>
      </c>
      <c r="G28" s="2">
        <v>575288.6</v>
      </c>
      <c r="H28" s="55">
        <v>4260</v>
      </c>
      <c r="I28" s="2">
        <v>417855.74999999173</v>
      </c>
      <c r="J28" s="2">
        <f t="shared" si="1"/>
        <v>0.73735147983693117</v>
      </c>
      <c r="K28" s="2">
        <f t="shared" si="2"/>
        <v>1.3348136958827503</v>
      </c>
      <c r="L28" s="2">
        <f t="shared" si="3"/>
        <v>1.51187858626712</v>
      </c>
    </row>
    <row r="29" spans="1:12" x14ac:dyDescent="0.25">
      <c r="A29" s="115" t="s">
        <v>467</v>
      </c>
      <c r="B29" s="115" t="str">
        <f t="shared" si="0"/>
        <v>2415739</v>
      </c>
      <c r="C29" s="54" t="s">
        <v>502</v>
      </c>
      <c r="D29" s="55">
        <v>6110</v>
      </c>
      <c r="E29" s="2">
        <v>584930.74</v>
      </c>
      <c r="F29" s="58">
        <v>4680</v>
      </c>
      <c r="G29" s="2">
        <v>475211.92</v>
      </c>
      <c r="H29" s="55">
        <v>4098</v>
      </c>
      <c r="I29" s="2">
        <v>401989.15999999281</v>
      </c>
      <c r="J29" s="2">
        <f t="shared" si="1"/>
        <v>1.3253370125105775</v>
      </c>
      <c r="K29" s="2">
        <f t="shared" si="2"/>
        <v>1.1026107231444147</v>
      </c>
      <c r="L29" s="2">
        <f t="shared" si="3"/>
        <v>1.4544703594853206</v>
      </c>
    </row>
    <row r="30" spans="1:12" x14ac:dyDescent="0.25">
      <c r="A30" s="115" t="s">
        <v>455</v>
      </c>
      <c r="B30" s="115" t="str">
        <f t="shared" si="0"/>
        <v>4025423</v>
      </c>
      <c r="C30" s="54" t="s">
        <v>598</v>
      </c>
      <c r="D30" s="55">
        <v>5841</v>
      </c>
      <c r="E30" s="2">
        <v>564147.29</v>
      </c>
      <c r="F30" s="58">
        <v>5882</v>
      </c>
      <c r="G30" s="2">
        <v>563687.03</v>
      </c>
      <c r="H30" s="55">
        <v>4062</v>
      </c>
      <c r="I30" s="2">
        <v>383011.23999999167</v>
      </c>
      <c r="J30" s="2">
        <f t="shared" si="1"/>
        <v>1.2782458380363775</v>
      </c>
      <c r="K30" s="2">
        <f t="shared" si="2"/>
        <v>1.3078951466020201</v>
      </c>
      <c r="L30" s="2">
        <f t="shared" si="3"/>
        <v>1.3858047712772061</v>
      </c>
    </row>
    <row r="31" spans="1:12" x14ac:dyDescent="0.25">
      <c r="A31" s="115" t="s">
        <v>455</v>
      </c>
      <c r="B31" s="115" t="str">
        <f t="shared" si="0"/>
        <v>5635233</v>
      </c>
      <c r="C31" s="54" t="s">
        <v>601</v>
      </c>
      <c r="D31" s="55">
        <v>3481</v>
      </c>
      <c r="E31" s="2">
        <v>337399.63</v>
      </c>
      <c r="F31" s="58">
        <v>5377</v>
      </c>
      <c r="G31" s="2">
        <v>526102.31999999995</v>
      </c>
      <c r="H31" s="55">
        <v>3512</v>
      </c>
      <c r="I31" s="2">
        <v>360975.6399999946</v>
      </c>
      <c r="J31" s="2">
        <f t="shared" si="1"/>
        <v>0.76448062491359958</v>
      </c>
      <c r="K31" s="2">
        <f t="shared" si="2"/>
        <v>1.2206892022051008</v>
      </c>
      <c r="L31" s="2">
        <f t="shared" si="3"/>
        <v>1.3060759371626967</v>
      </c>
    </row>
    <row r="32" spans="1:12" x14ac:dyDescent="0.25">
      <c r="A32" s="115" t="s">
        <v>471</v>
      </c>
      <c r="B32" s="115" t="str">
        <f t="shared" si="0"/>
        <v>0020893</v>
      </c>
      <c r="C32" s="54" t="s">
        <v>497</v>
      </c>
      <c r="D32" s="55">
        <v>4666</v>
      </c>
      <c r="E32" s="2">
        <v>417952.69</v>
      </c>
      <c r="F32" s="58">
        <v>5322</v>
      </c>
      <c r="G32" s="2">
        <v>477600.99</v>
      </c>
      <c r="H32" s="55">
        <v>4098</v>
      </c>
      <c r="I32" s="2">
        <v>356076.64999999019</v>
      </c>
      <c r="J32" s="2">
        <f t="shared" si="1"/>
        <v>0.94699787796305512</v>
      </c>
      <c r="K32" s="2">
        <f t="shared" si="2"/>
        <v>1.1081539641480129</v>
      </c>
      <c r="L32" s="2">
        <f t="shared" si="3"/>
        <v>1.2883504946497155</v>
      </c>
    </row>
    <row r="33" spans="1:12" x14ac:dyDescent="0.25">
      <c r="A33" s="115" t="s">
        <v>471</v>
      </c>
      <c r="B33" s="115" t="str">
        <f t="shared" si="0"/>
        <v>3017826</v>
      </c>
      <c r="C33" s="54" t="s">
        <v>594</v>
      </c>
      <c r="D33" s="55">
        <v>7422</v>
      </c>
      <c r="E33" s="2">
        <v>545522.04</v>
      </c>
      <c r="F33" s="58">
        <v>3828</v>
      </c>
      <c r="G33" s="2">
        <v>306414.40000000002</v>
      </c>
      <c r="H33" s="55">
        <v>3474</v>
      </c>
      <c r="I33" s="2">
        <v>295599.65999999311</v>
      </c>
      <c r="J33" s="2">
        <f t="shared" si="1"/>
        <v>1.2360447165971751</v>
      </c>
      <c r="K33" s="2">
        <f t="shared" si="2"/>
        <v>0.71095818296363855</v>
      </c>
      <c r="L33" s="2">
        <f t="shared" si="3"/>
        <v>1.0695336753457139</v>
      </c>
    </row>
    <row r="34" spans="1:12" x14ac:dyDescent="0.25">
      <c r="A34" s="115" t="s">
        <v>471</v>
      </c>
      <c r="B34" s="115" t="str">
        <f t="shared" si="0"/>
        <v>3356124</v>
      </c>
      <c r="C34" s="54" t="s">
        <v>595</v>
      </c>
      <c r="D34" s="55">
        <v>4076</v>
      </c>
      <c r="E34" s="2">
        <v>448215.84</v>
      </c>
      <c r="F34" s="58">
        <v>3726</v>
      </c>
      <c r="G34" s="2">
        <v>438229.12</v>
      </c>
      <c r="H34" s="55">
        <v>2471</v>
      </c>
      <c r="I34" s="2">
        <v>289116.79999998852</v>
      </c>
      <c r="J34" s="2">
        <f t="shared" si="1"/>
        <v>1.0155681719608702</v>
      </c>
      <c r="K34" s="2">
        <f t="shared" si="2"/>
        <v>1.0168013607616166</v>
      </c>
      <c r="L34" s="2">
        <f t="shared" si="3"/>
        <v>1.0460775012670402</v>
      </c>
    </row>
    <row r="35" spans="1:12" x14ac:dyDescent="0.25">
      <c r="A35" s="115" t="s">
        <v>455</v>
      </c>
      <c r="B35" s="115" t="str">
        <f t="shared" si="0"/>
        <v>2804913</v>
      </c>
      <c r="C35" s="54" t="s">
        <v>593</v>
      </c>
      <c r="D35" s="55">
        <v>2860</v>
      </c>
      <c r="E35" s="2">
        <v>267335.61</v>
      </c>
      <c r="F35" s="58">
        <v>3476</v>
      </c>
      <c r="G35" s="2">
        <v>321365.14</v>
      </c>
      <c r="H35" s="55">
        <v>2879</v>
      </c>
      <c r="I35" s="2">
        <v>258935.47999999623</v>
      </c>
      <c r="J35" s="2">
        <f t="shared" si="1"/>
        <v>0.60572945558493452</v>
      </c>
      <c r="K35" s="2">
        <f t="shared" si="2"/>
        <v>0.74564764580990739</v>
      </c>
      <c r="L35" s="2">
        <f t="shared" si="3"/>
        <v>0.93687596123016181</v>
      </c>
    </row>
    <row r="36" spans="1:12" x14ac:dyDescent="0.25">
      <c r="A36" s="115" t="s">
        <v>471</v>
      </c>
      <c r="B36" s="115" t="str">
        <f t="shared" si="0"/>
        <v>2698218</v>
      </c>
      <c r="C36" s="54" t="s">
        <v>591</v>
      </c>
      <c r="D36" s="55">
        <v>3936</v>
      </c>
      <c r="E36" s="2">
        <v>349612.06</v>
      </c>
      <c r="F36" s="58">
        <v>3268</v>
      </c>
      <c r="G36" s="2">
        <v>295576.5</v>
      </c>
      <c r="H36" s="55">
        <v>2682</v>
      </c>
      <c r="I36" s="2">
        <v>250357.19999999739</v>
      </c>
      <c r="J36" s="2">
        <f t="shared" si="1"/>
        <v>0.79215156847128387</v>
      </c>
      <c r="K36" s="2">
        <f t="shared" si="2"/>
        <v>0.68581153942749384</v>
      </c>
      <c r="L36" s="2">
        <f t="shared" si="3"/>
        <v>0.90583817405360134</v>
      </c>
    </row>
    <row r="37" spans="1:12" x14ac:dyDescent="0.25">
      <c r="A37" s="115" t="s">
        <v>455</v>
      </c>
      <c r="B37" s="115" t="str">
        <f t="shared" si="0"/>
        <v>2402025</v>
      </c>
      <c r="C37" s="54" t="s">
        <v>583</v>
      </c>
      <c r="D37" s="55">
        <v>3188</v>
      </c>
      <c r="E37" s="2">
        <v>239414.39999999999</v>
      </c>
      <c r="F37" s="58">
        <v>3542</v>
      </c>
      <c r="G37" s="2">
        <v>266196.08</v>
      </c>
      <c r="H37" s="55">
        <v>2770</v>
      </c>
      <c r="I37" s="2">
        <v>214139.52000000043</v>
      </c>
      <c r="J37" s="2">
        <f t="shared" si="1"/>
        <v>0.54246553300996359</v>
      </c>
      <c r="K37" s="2">
        <f t="shared" si="2"/>
        <v>0.61764160349136121</v>
      </c>
      <c r="L37" s="2">
        <f t="shared" si="3"/>
        <v>0.77479597866375349</v>
      </c>
    </row>
    <row r="38" spans="1:12" x14ac:dyDescent="0.25">
      <c r="A38" s="115" t="s">
        <v>462</v>
      </c>
      <c r="B38" s="115" t="str">
        <f t="shared" si="0"/>
        <v>6269478</v>
      </c>
      <c r="C38" s="54" t="s">
        <v>697</v>
      </c>
      <c r="D38" s="55">
        <v>5329</v>
      </c>
      <c r="E38" s="2">
        <v>484276.76999998273</v>
      </c>
      <c r="F38" s="58">
        <v>2786</v>
      </c>
      <c r="G38" s="2">
        <v>324603.90000000177</v>
      </c>
      <c r="H38" s="55">
        <v>1693</v>
      </c>
      <c r="I38" s="2">
        <v>197548.79999999938</v>
      </c>
      <c r="J38" s="2">
        <f t="shared" si="1"/>
        <v>1.0972750852178657</v>
      </c>
      <c r="K38" s="2">
        <f t="shared" si="2"/>
        <v>0.75316238051120266</v>
      </c>
      <c r="L38" s="2">
        <f t="shared" si="3"/>
        <v>0.71476771699987618</v>
      </c>
    </row>
    <row r="39" spans="1:12" x14ac:dyDescent="0.25">
      <c r="A39" s="115" t="s">
        <v>462</v>
      </c>
      <c r="B39" s="115" t="str">
        <f t="shared" si="0"/>
        <v>0003816</v>
      </c>
      <c r="C39" s="54" t="s">
        <v>698</v>
      </c>
      <c r="D39" s="55">
        <v>2968</v>
      </c>
      <c r="E39" s="2">
        <v>302164.75999999372</v>
      </c>
      <c r="F39" s="58">
        <v>2560</v>
      </c>
      <c r="G39" s="2">
        <v>264763.00999999442</v>
      </c>
      <c r="H39" s="55">
        <v>1784</v>
      </c>
      <c r="I39" s="2">
        <v>184613.34999999881</v>
      </c>
      <c r="J39" s="2">
        <f t="shared" si="1"/>
        <v>0.68464539973462046</v>
      </c>
      <c r="K39" s="2">
        <f t="shared" si="2"/>
        <v>0.61431652202239739</v>
      </c>
      <c r="L39" s="2">
        <f t="shared" si="3"/>
        <v>0.66796489124306824</v>
      </c>
    </row>
    <row r="40" spans="1:12" x14ac:dyDescent="0.25">
      <c r="A40" s="115" t="s">
        <v>465</v>
      </c>
      <c r="B40" s="115" t="str">
        <f t="shared" si="0"/>
        <v>7957319</v>
      </c>
      <c r="C40" s="54" t="s">
        <v>609</v>
      </c>
      <c r="D40" s="55">
        <v>1966</v>
      </c>
      <c r="E40" s="2">
        <v>216694.38</v>
      </c>
      <c r="F40" s="58">
        <v>1997</v>
      </c>
      <c r="G40" s="2">
        <v>216317.06</v>
      </c>
      <c r="H40" s="55">
        <v>1633</v>
      </c>
      <c r="I40" s="2">
        <v>174984.6999999987</v>
      </c>
      <c r="J40" s="2">
        <f t="shared" si="1"/>
        <v>0.49098647511162063</v>
      </c>
      <c r="K40" s="2">
        <f t="shared" si="2"/>
        <v>0.50190977944129378</v>
      </c>
      <c r="L40" s="2">
        <f t="shared" si="3"/>
        <v>0.63312667315067317</v>
      </c>
    </row>
    <row r="41" spans="1:12" x14ac:dyDescent="0.25">
      <c r="A41" s="186" t="s">
        <v>472</v>
      </c>
      <c r="B41" s="115" t="str">
        <f t="shared" si="0"/>
        <v>2506114</v>
      </c>
      <c r="C41" s="54" t="s">
        <v>588</v>
      </c>
      <c r="D41" s="55">
        <v>5224</v>
      </c>
      <c r="E41" s="2">
        <v>493287.74</v>
      </c>
      <c r="F41" s="58">
        <v>5806</v>
      </c>
      <c r="G41" s="2">
        <v>550635.81000000006</v>
      </c>
      <c r="H41" s="55">
        <v>1767</v>
      </c>
      <c r="I41" s="2">
        <v>171592.15000000052</v>
      </c>
      <c r="J41" s="2">
        <f t="shared" si="1"/>
        <v>1.1176921555528001</v>
      </c>
      <c r="K41" s="2">
        <f t="shared" si="2"/>
        <v>1.2776130460980664</v>
      </c>
      <c r="L41" s="2">
        <f t="shared" si="3"/>
        <v>0.62085180629090664</v>
      </c>
    </row>
    <row r="42" spans="1:12" x14ac:dyDescent="0.25">
      <c r="A42" s="115" t="s">
        <v>450</v>
      </c>
      <c r="B42" s="115" t="str">
        <f t="shared" si="0"/>
        <v>0005932</v>
      </c>
      <c r="C42" s="54" t="s">
        <v>578</v>
      </c>
      <c r="D42" s="55">
        <v>2540</v>
      </c>
      <c r="E42" s="2">
        <v>194381.15</v>
      </c>
      <c r="F42" s="58">
        <v>2185</v>
      </c>
      <c r="G42" s="2">
        <v>161591.32</v>
      </c>
      <c r="H42" s="55">
        <v>2842</v>
      </c>
      <c r="I42" s="2">
        <v>166962.1000000019</v>
      </c>
      <c r="J42" s="2">
        <f t="shared" si="1"/>
        <v>0.44042912265026529</v>
      </c>
      <c r="K42" s="2">
        <f t="shared" si="2"/>
        <v>0.37493235060067626</v>
      </c>
      <c r="L42" s="2">
        <f t="shared" si="3"/>
        <v>0.604099437923727</v>
      </c>
    </row>
    <row r="43" spans="1:12" x14ac:dyDescent="0.25">
      <c r="A43" s="186" t="s">
        <v>450</v>
      </c>
      <c r="B43" s="115" t="str">
        <f t="shared" si="0"/>
        <v>0006556</v>
      </c>
      <c r="C43" s="54" t="s">
        <v>580</v>
      </c>
      <c r="D43" s="55">
        <v>2496</v>
      </c>
      <c r="E43" s="2">
        <v>217406.31</v>
      </c>
      <c r="F43" s="58">
        <v>2490</v>
      </c>
      <c r="G43" s="2">
        <v>220437.78</v>
      </c>
      <c r="H43" s="55">
        <v>1462</v>
      </c>
      <c r="I43" s="2">
        <v>132574.31000000163</v>
      </c>
      <c r="J43" s="2">
        <f t="shared" si="1"/>
        <v>0.49259956725192544</v>
      </c>
      <c r="K43" s="2">
        <f t="shared" si="2"/>
        <v>0.51147088232582505</v>
      </c>
      <c r="L43" s="2">
        <f t="shared" si="3"/>
        <v>0.47967811949014788</v>
      </c>
    </row>
    <row r="44" spans="1:12" x14ac:dyDescent="0.25">
      <c r="A44" s="115" t="s">
        <v>461</v>
      </c>
      <c r="B44" s="115" t="str">
        <f t="shared" si="0"/>
        <v>3220214</v>
      </c>
      <c r="C44" s="54" t="s">
        <v>690</v>
      </c>
      <c r="D44" s="55">
        <v>557</v>
      </c>
      <c r="E44" s="2">
        <v>55337.42</v>
      </c>
      <c r="F44" s="55">
        <v>1113</v>
      </c>
      <c r="G44" s="2">
        <v>117197.06</v>
      </c>
      <c r="H44" s="55">
        <v>1125</v>
      </c>
      <c r="I44" s="2">
        <v>120008.23000000116</v>
      </c>
      <c r="J44" s="2">
        <f t="shared" si="1"/>
        <v>0.12538361533682277</v>
      </c>
      <c r="K44" s="2">
        <f t="shared" si="2"/>
        <v>0.27192654400798566</v>
      </c>
      <c r="L44" s="2">
        <f t="shared" si="3"/>
        <v>0.43421174200145557</v>
      </c>
    </row>
    <row r="45" spans="1:12" x14ac:dyDescent="0.25">
      <c r="A45" s="186" t="s">
        <v>461</v>
      </c>
      <c r="B45" s="115" t="str">
        <f t="shared" si="0"/>
        <v>0006157</v>
      </c>
      <c r="C45" s="54" t="s">
        <v>579</v>
      </c>
      <c r="D45" s="55">
        <v>2201</v>
      </c>
      <c r="E45" s="2">
        <v>202654.88</v>
      </c>
      <c r="F45" s="58">
        <v>1742</v>
      </c>
      <c r="G45" s="2">
        <v>152732.93</v>
      </c>
      <c r="H45" s="55">
        <v>854</v>
      </c>
      <c r="I45" s="2">
        <v>73862.070000000225</v>
      </c>
      <c r="J45" s="2">
        <f t="shared" si="1"/>
        <v>0.45917575340610345</v>
      </c>
      <c r="K45" s="2">
        <f t="shared" si="2"/>
        <v>0.3543786662490816</v>
      </c>
      <c r="L45" s="2">
        <f t="shared" si="3"/>
        <v>0.26724648869942702</v>
      </c>
    </row>
    <row r="46" spans="1:12" x14ac:dyDescent="0.25">
      <c r="A46" s="115" t="s">
        <v>456</v>
      </c>
      <c r="B46" s="115" t="str">
        <f t="shared" si="0"/>
        <v>0004960</v>
      </c>
      <c r="C46" s="54" t="s">
        <v>577</v>
      </c>
      <c r="D46" s="55">
        <v>418</v>
      </c>
      <c r="E46" s="2">
        <v>43250.64</v>
      </c>
      <c r="F46" s="58">
        <v>538</v>
      </c>
      <c r="G46" s="2">
        <v>53110.99</v>
      </c>
      <c r="H46" s="55">
        <v>328</v>
      </c>
      <c r="I46" s="2">
        <v>31463.620000000119</v>
      </c>
      <c r="J46" s="2">
        <f t="shared" si="1"/>
        <v>9.7997369751452082E-2</v>
      </c>
      <c r="K46" s="2">
        <f t="shared" si="2"/>
        <v>0.12323080425006128</v>
      </c>
      <c r="L46" s="2">
        <f t="shared" si="3"/>
        <v>0.11384113614434407</v>
      </c>
    </row>
    <row r="47" spans="1:12" x14ac:dyDescent="0.25">
      <c r="A47" s="115" t="s">
        <v>471</v>
      </c>
      <c r="B47" s="115" t="str">
        <f t="shared" si="0"/>
        <v>3542998</v>
      </c>
      <c r="C47" s="54" t="s">
        <v>596</v>
      </c>
      <c r="D47" s="55">
        <v>464</v>
      </c>
      <c r="E47" s="2">
        <v>38048.47</v>
      </c>
      <c r="F47" s="58">
        <v>328</v>
      </c>
      <c r="G47" s="2">
        <v>27019.68</v>
      </c>
      <c r="H47" s="55">
        <v>307</v>
      </c>
      <c r="I47" s="2">
        <v>24115.470000000063</v>
      </c>
      <c r="J47" s="2">
        <f t="shared" si="1"/>
        <v>8.6210284589246136E-2</v>
      </c>
      <c r="K47" s="2">
        <f t="shared" si="2"/>
        <v>6.2692427630878192E-2</v>
      </c>
      <c r="L47" s="2">
        <f t="shared" si="3"/>
        <v>8.7254184466213427E-2</v>
      </c>
    </row>
    <row r="48" spans="1:12" x14ac:dyDescent="0.25">
      <c r="A48" s="115" t="s">
        <v>458</v>
      </c>
      <c r="B48" s="115" t="str">
        <f t="shared" si="0"/>
        <v>3575497</v>
      </c>
      <c r="C48" s="54" t="s">
        <v>597</v>
      </c>
      <c r="D48" s="55">
        <v>376</v>
      </c>
      <c r="E48" s="2">
        <v>29195.51</v>
      </c>
      <c r="F48" s="58">
        <v>488</v>
      </c>
      <c r="G48" s="2">
        <v>37305.19</v>
      </c>
      <c r="H48" s="55">
        <v>182</v>
      </c>
      <c r="I48" s="2">
        <v>13754.989999999976</v>
      </c>
      <c r="J48" s="2">
        <f t="shared" si="1"/>
        <v>6.6151233566768428E-2</v>
      </c>
      <c r="K48" s="2">
        <f t="shared" si="2"/>
        <v>8.6557387960596172E-2</v>
      </c>
      <c r="L48" s="2">
        <f t="shared" si="3"/>
        <v>4.9768071482368614E-2</v>
      </c>
    </row>
    <row r="49" spans="1:12" x14ac:dyDescent="0.25">
      <c r="A49" s="115" t="s">
        <v>473</v>
      </c>
      <c r="B49" s="115" t="str">
        <f t="shared" si="0"/>
        <v>5398398</v>
      </c>
      <c r="C49" s="54" t="s">
        <v>600</v>
      </c>
      <c r="D49" s="55">
        <v>184</v>
      </c>
      <c r="E49" s="2">
        <v>16526.84</v>
      </c>
      <c r="F49" s="55">
        <v>172</v>
      </c>
      <c r="G49" s="2">
        <v>16307.28</v>
      </c>
      <c r="H49" s="55">
        <v>140</v>
      </c>
      <c r="I49" s="2">
        <v>13328.619999999992</v>
      </c>
      <c r="J49" s="2">
        <f t="shared" si="1"/>
        <v>3.7446540682475181E-2</v>
      </c>
      <c r="K49" s="2">
        <f t="shared" si="2"/>
        <v>3.7836975539920062E-2</v>
      </c>
      <c r="L49" s="2">
        <f t="shared" si="3"/>
        <v>4.8225386781184772E-2</v>
      </c>
    </row>
    <row r="50" spans="1:12" x14ac:dyDescent="0.25">
      <c r="A50" s="115" t="s">
        <v>659</v>
      </c>
      <c r="B50" s="115" t="str">
        <f t="shared" si="0"/>
        <v>0003859</v>
      </c>
      <c r="C50" s="54" t="s">
        <v>699</v>
      </c>
      <c r="D50" s="55">
        <v>1807</v>
      </c>
      <c r="E50" s="2">
        <v>32056.180000001241</v>
      </c>
      <c r="F50" s="58">
        <v>385</v>
      </c>
      <c r="G50" s="2">
        <v>6829.8999999999423</v>
      </c>
      <c r="H50" s="55">
        <v>0</v>
      </c>
      <c r="I50" s="2">
        <v>0</v>
      </c>
      <c r="J50" s="2">
        <f t="shared" si="1"/>
        <v>7.2632944258841606E-2</v>
      </c>
      <c r="K50" s="2">
        <f t="shared" si="2"/>
        <v>1.584707929465232E-2</v>
      </c>
      <c r="L50" s="2">
        <f t="shared" si="3"/>
        <v>0</v>
      </c>
    </row>
    <row r="51" spans="1:12" x14ac:dyDescent="0.25">
      <c r="A51" s="153" t="s">
        <v>460</v>
      </c>
      <c r="B51" s="115" t="str">
        <f t="shared" si="0"/>
        <v>9258442</v>
      </c>
      <c r="C51" s="54" t="s">
        <v>694</v>
      </c>
      <c r="D51" s="55">
        <v>23106</v>
      </c>
      <c r="E51" s="2">
        <v>2060912.0999998201</v>
      </c>
      <c r="F51" s="58">
        <v>16473</v>
      </c>
      <c r="G51" s="2">
        <v>2098633.3599999081</v>
      </c>
      <c r="H51" s="55">
        <v>0</v>
      </c>
      <c r="I51" s="2">
        <v>0</v>
      </c>
      <c r="J51" s="2">
        <f t="shared" si="1"/>
        <v>4.6696179545302448</v>
      </c>
      <c r="K51" s="2">
        <f t="shared" si="2"/>
        <v>4.8693552272099812</v>
      </c>
      <c r="L51" s="2">
        <f t="shared" si="3"/>
        <v>0</v>
      </c>
    </row>
    <row r="52" spans="1:12" x14ac:dyDescent="0.25">
      <c r="A52" s="186" t="s">
        <v>691</v>
      </c>
      <c r="B52" s="115" t="str">
        <f t="shared" si="0"/>
        <v>9321225</v>
      </c>
      <c r="C52" s="54" t="s">
        <v>700</v>
      </c>
      <c r="D52" s="55">
        <v>11069</v>
      </c>
      <c r="E52" s="2">
        <v>1228219.6299999512</v>
      </c>
      <c r="F52" s="58">
        <v>9492</v>
      </c>
      <c r="G52" s="2">
        <v>1072992.0300000217</v>
      </c>
      <c r="H52" s="55">
        <v>0</v>
      </c>
      <c r="I52" s="2">
        <v>0</v>
      </c>
      <c r="J52" s="2">
        <f t="shared" si="1"/>
        <v>2.7829020152556563</v>
      </c>
      <c r="K52" s="2">
        <f t="shared" si="2"/>
        <v>2.4896103576831941</v>
      </c>
      <c r="L52" s="2">
        <f t="shared" si="3"/>
        <v>0</v>
      </c>
    </row>
    <row r="53" spans="1:12" x14ac:dyDescent="0.25">
      <c r="A53" s="186" t="s">
        <v>464</v>
      </c>
      <c r="B53" s="115" t="str">
        <f t="shared" si="0"/>
        <v>9475060</v>
      </c>
      <c r="C53" s="54" t="s">
        <v>695</v>
      </c>
      <c r="D53" s="55">
        <v>2549</v>
      </c>
      <c r="E53" s="2">
        <v>296807.17999999557</v>
      </c>
      <c r="F53" s="58">
        <v>4200</v>
      </c>
      <c r="G53" s="2">
        <v>553830.79000000679</v>
      </c>
      <c r="H53" s="55">
        <v>0</v>
      </c>
      <c r="I53" s="2">
        <v>0</v>
      </c>
      <c r="J53" s="2">
        <f t="shared" si="1"/>
        <v>0.67250618634418735</v>
      </c>
      <c r="K53" s="2">
        <f t="shared" si="2"/>
        <v>1.2850262002298889</v>
      </c>
      <c r="L53" s="2">
        <f t="shared" si="3"/>
        <v>0</v>
      </c>
    </row>
    <row r="54" spans="1:12" x14ac:dyDescent="0.25">
      <c r="A54" s="186" t="s">
        <v>517</v>
      </c>
      <c r="B54" s="115" t="str">
        <f t="shared" si="0"/>
        <v>9556753</v>
      </c>
      <c r="C54" s="54" t="s">
        <v>738</v>
      </c>
      <c r="D54" s="55">
        <v>4317</v>
      </c>
      <c r="E54" s="2">
        <v>686458.11</v>
      </c>
      <c r="F54" s="58">
        <v>4028</v>
      </c>
      <c r="G54" s="2">
        <v>672874.02</v>
      </c>
      <c r="H54" s="55">
        <v>0</v>
      </c>
      <c r="I54" s="2">
        <v>0</v>
      </c>
      <c r="J54" s="2">
        <f t="shared" si="1"/>
        <v>1.5553778909295439</v>
      </c>
      <c r="K54" s="2">
        <f t="shared" si="2"/>
        <v>1.5612363212128377</v>
      </c>
      <c r="L54" s="2">
        <f t="shared" si="3"/>
        <v>0</v>
      </c>
    </row>
    <row r="55" spans="1:12" x14ac:dyDescent="0.25">
      <c r="A55" s="186" t="s">
        <v>693</v>
      </c>
      <c r="B55" s="115" t="str">
        <f t="shared" si="0"/>
        <v>Unidade</v>
      </c>
      <c r="C55" s="54" t="s">
        <v>702</v>
      </c>
      <c r="D55" s="55">
        <v>15</v>
      </c>
      <c r="E55" s="2">
        <v>1804.3</v>
      </c>
      <c r="F55" s="58">
        <v>0</v>
      </c>
      <c r="G55" s="2">
        <v>0</v>
      </c>
      <c r="H55" s="55">
        <v>0</v>
      </c>
      <c r="I55" s="2">
        <v>0</v>
      </c>
      <c r="J55" s="2">
        <f t="shared" si="1"/>
        <v>4.0881858451700366E-3</v>
      </c>
      <c r="K55" s="2">
        <f t="shared" si="2"/>
        <v>0</v>
      </c>
      <c r="L55" s="2">
        <f t="shared" si="3"/>
        <v>0</v>
      </c>
    </row>
    <row r="56" spans="1:12" x14ac:dyDescent="0.25">
      <c r="A56" s="256" t="s">
        <v>576</v>
      </c>
      <c r="B56" s="256"/>
      <c r="C56" s="256"/>
      <c r="D56" s="56">
        <f t="shared" ref="D56:I56" si="4">SUM(D8:D55)</f>
        <v>483355</v>
      </c>
      <c r="E56" s="62">
        <f t="shared" si="4"/>
        <v>44134490.659999706</v>
      </c>
      <c r="F56" s="56">
        <f t="shared" si="4"/>
        <v>452464</v>
      </c>
      <c r="G56" s="62">
        <f t="shared" si="4"/>
        <v>43098793.619999923</v>
      </c>
      <c r="H56" s="185">
        <f t="shared" si="4"/>
        <v>305708</v>
      </c>
      <c r="I56" s="183">
        <f t="shared" si="4"/>
        <v>27638181.650002193</v>
      </c>
      <c r="J56" s="152">
        <f t="shared" ref="J56" si="5">E56/$E$56*100</f>
        <v>100</v>
      </c>
      <c r="K56" s="62">
        <f t="shared" ref="K56" si="6">G56/$G$56*100</f>
        <v>100</v>
      </c>
      <c r="L56" s="62">
        <f t="shared" ref="L56" si="7">I56/$I$56*100</f>
        <v>100</v>
      </c>
    </row>
    <row r="58" spans="1:12" ht="44.25" customHeight="1" x14ac:dyDescent="0.25">
      <c r="A58" s="247" t="s">
        <v>692</v>
      </c>
      <c r="B58" s="247"/>
      <c r="C58" s="247"/>
      <c r="D58" s="247"/>
      <c r="E58" s="247"/>
      <c r="F58" s="247"/>
      <c r="G58" s="247"/>
      <c r="H58" s="247"/>
      <c r="I58" s="247"/>
      <c r="J58" s="247"/>
      <c r="K58" s="247"/>
    </row>
    <row r="59" spans="1:12" ht="17.25" x14ac:dyDescent="0.25">
      <c r="A59" s="247" t="s">
        <v>739</v>
      </c>
      <c r="B59" s="247"/>
      <c r="C59" s="247"/>
      <c r="D59" s="247"/>
      <c r="E59" s="247"/>
      <c r="F59" s="247"/>
      <c r="G59" s="247"/>
      <c r="H59" s="247"/>
      <c r="I59" s="247"/>
      <c r="J59" s="247"/>
      <c r="K59" s="247"/>
    </row>
    <row r="61" spans="1:12" x14ac:dyDescent="0.25">
      <c r="A61" t="s">
        <v>522</v>
      </c>
    </row>
    <row r="62" spans="1:12" x14ac:dyDescent="0.25">
      <c r="A62" t="s">
        <v>664</v>
      </c>
    </row>
    <row r="63" spans="1:12" x14ac:dyDescent="0.25">
      <c r="A63" t="s">
        <v>524</v>
      </c>
    </row>
    <row r="64" spans="1:12" x14ac:dyDescent="0.25">
      <c r="A64" t="s">
        <v>611</v>
      </c>
    </row>
    <row r="65" spans="1:1" x14ac:dyDescent="0.25">
      <c r="A65" t="s">
        <v>526</v>
      </c>
    </row>
    <row r="66" spans="1:1" x14ac:dyDescent="0.25">
      <c r="A66" t="s">
        <v>527</v>
      </c>
    </row>
    <row r="67" spans="1:1" x14ac:dyDescent="0.25">
      <c r="A67" t="s">
        <v>528</v>
      </c>
    </row>
    <row r="68" spans="1:1" x14ac:dyDescent="0.25">
      <c r="A68" t="s">
        <v>529</v>
      </c>
    </row>
    <row r="69" spans="1:1" x14ac:dyDescent="0.25">
      <c r="A69" t="s">
        <v>530</v>
      </c>
    </row>
    <row r="70" spans="1:1" x14ac:dyDescent="0.25">
      <c r="A70" t="s">
        <v>531</v>
      </c>
    </row>
    <row r="71" spans="1:1" x14ac:dyDescent="0.25">
      <c r="A71" t="s">
        <v>665</v>
      </c>
    </row>
    <row r="72" spans="1:1" x14ac:dyDescent="0.25">
      <c r="A72" t="s">
        <v>533</v>
      </c>
    </row>
    <row r="73" spans="1:1" x14ac:dyDescent="0.25">
      <c r="A73" t="s">
        <v>666</v>
      </c>
    </row>
    <row r="74" spans="1:1" x14ac:dyDescent="0.25">
      <c r="A74" t="s">
        <v>667</v>
      </c>
    </row>
    <row r="75" spans="1:1" x14ac:dyDescent="0.25">
      <c r="A75" t="s">
        <v>668</v>
      </c>
    </row>
    <row r="76" spans="1:1" x14ac:dyDescent="0.25">
      <c r="A76" t="s">
        <v>669</v>
      </c>
    </row>
    <row r="77" spans="1:1" x14ac:dyDescent="0.25">
      <c r="A77" t="s">
        <v>670</v>
      </c>
    </row>
    <row r="78" spans="1:1" x14ac:dyDescent="0.25">
      <c r="A78" t="s">
        <v>671</v>
      </c>
    </row>
    <row r="79" spans="1:1" x14ac:dyDescent="0.25">
      <c r="A79" t="s">
        <v>672</v>
      </c>
    </row>
    <row r="80" spans="1:1" x14ac:dyDescent="0.25">
      <c r="A80" t="s">
        <v>673</v>
      </c>
    </row>
    <row r="81" spans="1:1" x14ac:dyDescent="0.25">
      <c r="A81" t="s">
        <v>674</v>
      </c>
    </row>
    <row r="82" spans="1:1" x14ac:dyDescent="0.25">
      <c r="A82" t="s">
        <v>675</v>
      </c>
    </row>
    <row r="83" spans="1:1" x14ac:dyDescent="0.25">
      <c r="A83" t="s">
        <v>676</v>
      </c>
    </row>
    <row r="84" spans="1:1" x14ac:dyDescent="0.25">
      <c r="A84" t="s">
        <v>677</v>
      </c>
    </row>
    <row r="85" spans="1:1" x14ac:dyDescent="0.25">
      <c r="A85" t="s">
        <v>678</v>
      </c>
    </row>
    <row r="86" spans="1:1" x14ac:dyDescent="0.25">
      <c r="A86" t="s">
        <v>679</v>
      </c>
    </row>
    <row r="87" spans="1:1" x14ac:dyDescent="0.25">
      <c r="A87" t="s">
        <v>680</v>
      </c>
    </row>
    <row r="88" spans="1:1" x14ac:dyDescent="0.25">
      <c r="A88" t="s">
        <v>681</v>
      </c>
    </row>
    <row r="89" spans="1:1" x14ac:dyDescent="0.25">
      <c r="A89" t="s">
        <v>682</v>
      </c>
    </row>
    <row r="90" spans="1:1" x14ac:dyDescent="0.25">
      <c r="A90" t="s">
        <v>551</v>
      </c>
    </row>
    <row r="91" spans="1:1" x14ac:dyDescent="0.25">
      <c r="A91" t="s">
        <v>703</v>
      </c>
    </row>
    <row r="92" spans="1:1" x14ac:dyDescent="0.25">
      <c r="A92" t="s">
        <v>704</v>
      </c>
    </row>
    <row r="93" spans="1:1" x14ac:dyDescent="0.25">
      <c r="A93" t="s">
        <v>705</v>
      </c>
    </row>
    <row r="94" spans="1:1" x14ac:dyDescent="0.25">
      <c r="A94" t="s">
        <v>706</v>
      </c>
    </row>
    <row r="95" spans="1:1" x14ac:dyDescent="0.25">
      <c r="A95" t="s">
        <v>707</v>
      </c>
    </row>
    <row r="96" spans="1:1" x14ac:dyDescent="0.25">
      <c r="A96" t="s">
        <v>552</v>
      </c>
    </row>
    <row r="97" spans="1:2" x14ac:dyDescent="0.25">
      <c r="A97" t="s">
        <v>553</v>
      </c>
    </row>
    <row r="98" spans="1:2" x14ac:dyDescent="0.25">
      <c r="A98" t="s">
        <v>554</v>
      </c>
    </row>
    <row r="99" spans="1:2" x14ac:dyDescent="0.25">
      <c r="A99" t="s">
        <v>555</v>
      </c>
    </row>
    <row r="100" spans="1:2" x14ac:dyDescent="0.25">
      <c r="A100" t="s">
        <v>556</v>
      </c>
    </row>
    <row r="101" spans="1:2" x14ac:dyDescent="0.25">
      <c r="A101" t="s">
        <v>557</v>
      </c>
    </row>
    <row r="102" spans="1:2" x14ac:dyDescent="0.25">
      <c r="A102" t="s">
        <v>558</v>
      </c>
    </row>
    <row r="103" spans="1:2" x14ac:dyDescent="0.25">
      <c r="A103" t="s">
        <v>559</v>
      </c>
    </row>
    <row r="104" spans="1:2" x14ac:dyDescent="0.25">
      <c r="A104" t="s">
        <v>560</v>
      </c>
    </row>
    <row r="105" spans="1:2" x14ac:dyDescent="0.25">
      <c r="A105" t="s">
        <v>561</v>
      </c>
    </row>
    <row r="106" spans="1:2" x14ac:dyDescent="0.25">
      <c r="A106" t="s">
        <v>562</v>
      </c>
    </row>
    <row r="107" spans="1:2" x14ac:dyDescent="0.25">
      <c r="A107" t="s">
        <v>563</v>
      </c>
    </row>
    <row r="108" spans="1:2" x14ac:dyDescent="0.25">
      <c r="A108" t="s">
        <v>564</v>
      </c>
    </row>
    <row r="109" spans="1:2" x14ac:dyDescent="0.25">
      <c r="A109" t="s">
        <v>565</v>
      </c>
    </row>
    <row r="110" spans="1:2" x14ac:dyDescent="0.25">
      <c r="A110" t="s">
        <v>566</v>
      </c>
    </row>
    <row r="111" spans="1:2" x14ac:dyDescent="0.25">
      <c r="A111" t="s">
        <v>567</v>
      </c>
    </row>
    <row r="112" spans="1:2" x14ac:dyDescent="0.25">
      <c r="A112" s="113" t="s">
        <v>568</v>
      </c>
      <c r="B112" s="113"/>
    </row>
    <row r="113" spans="1:1" x14ac:dyDescent="0.25">
      <c r="A113" t="s">
        <v>569</v>
      </c>
    </row>
    <row r="114" spans="1:1" x14ac:dyDescent="0.25">
      <c r="A114" t="s">
        <v>570</v>
      </c>
    </row>
    <row r="115" spans="1:1" x14ac:dyDescent="0.25">
      <c r="A115" t="s">
        <v>571</v>
      </c>
    </row>
    <row r="116" spans="1:1" x14ac:dyDescent="0.25">
      <c r="A116" t="s">
        <v>572</v>
      </c>
    </row>
    <row r="117" spans="1:1" x14ac:dyDescent="0.25">
      <c r="A117" t="s">
        <v>573</v>
      </c>
    </row>
    <row r="118" spans="1:1" x14ac:dyDescent="0.25">
      <c r="A118" t="s">
        <v>574</v>
      </c>
    </row>
    <row r="119" spans="1:1" x14ac:dyDescent="0.25">
      <c r="A119" t="s">
        <v>683</v>
      </c>
    </row>
    <row r="120" spans="1:1" x14ac:dyDescent="0.25">
      <c r="A120" t="s">
        <v>684</v>
      </c>
    </row>
    <row r="121" spans="1:1" x14ac:dyDescent="0.25">
      <c r="A121" t="s">
        <v>708</v>
      </c>
    </row>
    <row r="122" spans="1:1" x14ac:dyDescent="0.25">
      <c r="A122" t="s">
        <v>709</v>
      </c>
    </row>
  </sheetData>
  <autoFilter ref="A7:K56" xr:uid="{00000000-0009-0000-0000-000002000000}"/>
  <sortState xmlns:xlrd2="http://schemas.microsoft.com/office/spreadsheetml/2017/richdata2" ref="C8:L55">
    <sortCondition descending="1" ref="I8:I55"/>
  </sortState>
  <mergeCells count="9">
    <mergeCell ref="A58:K58"/>
    <mergeCell ref="A59:K59"/>
    <mergeCell ref="H6:I6"/>
    <mergeCell ref="J6:L6"/>
    <mergeCell ref="A2:K2"/>
    <mergeCell ref="A3:K3"/>
    <mergeCell ref="D6:E6"/>
    <mergeCell ref="F6:G6"/>
    <mergeCell ref="A56:C5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>
    <tabColor theme="9"/>
  </sheetPr>
  <dimension ref="A2:L436"/>
  <sheetViews>
    <sheetView topLeftCell="A3" workbookViewId="0">
      <selection activeCell="K7" sqref="K7"/>
    </sheetView>
  </sheetViews>
  <sheetFormatPr defaultRowHeight="15" x14ac:dyDescent="0.25"/>
  <cols>
    <col min="1" max="1" width="21.85546875" style="5" bestFit="1" customWidth="1"/>
    <col min="2" max="2" width="24.5703125" style="5" customWidth="1"/>
    <col min="3" max="3" width="24.5703125" style="36" customWidth="1"/>
    <col min="4" max="4" width="24.5703125" customWidth="1"/>
    <col min="5" max="5" width="15.140625" hidden="1" customWidth="1"/>
    <col min="6" max="6" width="14.7109375" hidden="1" customWidth="1"/>
    <col min="7" max="7" width="19.7109375" hidden="1" customWidth="1"/>
    <col min="8" max="8" width="21.140625" hidden="1" customWidth="1"/>
    <col min="9" max="9" width="20.5703125" customWidth="1"/>
    <col min="10" max="10" width="20.85546875" style="1" customWidth="1"/>
    <col min="11" max="11" width="21.42578125" customWidth="1"/>
    <col min="12" max="12" width="13.5703125" style="4" customWidth="1"/>
  </cols>
  <sheetData>
    <row r="2" spans="1:12" ht="15" customHeight="1" x14ac:dyDescent="0.25">
      <c r="A2" s="260" t="s">
        <v>521</v>
      </c>
      <c r="B2" s="260"/>
      <c r="C2" s="260"/>
      <c r="D2" s="260"/>
      <c r="E2" s="260"/>
      <c r="F2" s="260"/>
      <c r="G2" s="260"/>
      <c r="H2" s="260"/>
      <c r="I2" s="261"/>
      <c r="J2" s="262"/>
      <c r="K2" s="260"/>
      <c r="L2" s="260"/>
    </row>
    <row r="3" spans="1:12" ht="15" customHeight="1" x14ac:dyDescent="0.25">
      <c r="A3" s="10"/>
      <c r="B3" s="10"/>
      <c r="C3" s="35"/>
      <c r="D3" s="10"/>
      <c r="E3" s="10"/>
      <c r="F3" s="10"/>
      <c r="G3" s="10"/>
      <c r="H3" s="10"/>
      <c r="I3" s="10"/>
      <c r="K3" s="10"/>
      <c r="L3" s="10"/>
    </row>
    <row r="4" spans="1:12" ht="15" customHeight="1" x14ac:dyDescent="0.25">
      <c r="A4" s="24"/>
      <c r="B4" s="24"/>
      <c r="C4" s="35"/>
      <c r="D4" s="24"/>
      <c r="E4" s="24"/>
      <c r="F4" s="24"/>
      <c r="G4" s="24"/>
      <c r="H4" s="24"/>
      <c r="I4" s="24"/>
      <c r="J4" s="25"/>
      <c r="K4" s="24"/>
      <c r="L4" s="24"/>
    </row>
    <row r="5" spans="1:12" ht="90" customHeight="1" x14ac:dyDescent="0.25">
      <c r="A5" s="6" t="s">
        <v>0</v>
      </c>
      <c r="B5" s="6" t="s">
        <v>448</v>
      </c>
      <c r="C5" s="26" t="s">
        <v>480</v>
      </c>
      <c r="D5" s="6" t="s">
        <v>1</v>
      </c>
      <c r="E5" s="14" t="s">
        <v>476</v>
      </c>
      <c r="F5" s="15" t="s">
        <v>477</v>
      </c>
      <c r="G5" s="50" t="s">
        <v>475</v>
      </c>
      <c r="H5" s="50" t="s">
        <v>478</v>
      </c>
      <c r="I5" s="23" t="s">
        <v>515</v>
      </c>
      <c r="J5" s="22" t="s">
        <v>516</v>
      </c>
      <c r="K5" s="19" t="s">
        <v>479</v>
      </c>
      <c r="L5" s="6" t="s">
        <v>449</v>
      </c>
    </row>
    <row r="6" spans="1:12" x14ac:dyDescent="0.25">
      <c r="A6" s="11" t="s">
        <v>7</v>
      </c>
      <c r="B6" s="9" t="s">
        <v>453</v>
      </c>
      <c r="C6" s="28" t="s">
        <v>494</v>
      </c>
      <c r="D6" s="8" t="s">
        <v>8</v>
      </c>
      <c r="E6" s="16">
        <v>15721</v>
      </c>
      <c r="F6" s="16">
        <v>5059</v>
      </c>
      <c r="G6" s="13">
        <v>151.76999999999998</v>
      </c>
      <c r="H6" s="21">
        <v>45078.67</v>
      </c>
      <c r="I6" s="7">
        <v>21285.87</v>
      </c>
      <c r="J6" s="80">
        <v>23792.799999999999</v>
      </c>
      <c r="K6" s="21">
        <v>45078.67</v>
      </c>
      <c r="L6" s="12" t="s">
        <v>451</v>
      </c>
    </row>
    <row r="7" spans="1:12" x14ac:dyDescent="0.25">
      <c r="A7" s="11" t="s">
        <v>7</v>
      </c>
      <c r="B7" s="9" t="s">
        <v>453</v>
      </c>
      <c r="C7" s="28" t="s">
        <v>494</v>
      </c>
      <c r="D7" s="8" t="s">
        <v>17</v>
      </c>
      <c r="E7" s="16">
        <v>154496</v>
      </c>
      <c r="F7" s="16">
        <v>52048</v>
      </c>
      <c r="G7" s="13">
        <v>1561.44</v>
      </c>
      <c r="H7" s="21">
        <v>463778.35</v>
      </c>
      <c r="I7" s="7">
        <v>77168.179999999993</v>
      </c>
      <c r="J7" s="30">
        <v>386610.17</v>
      </c>
      <c r="K7" s="21">
        <v>463778.35</v>
      </c>
      <c r="L7" s="12" t="s">
        <v>451</v>
      </c>
    </row>
    <row r="8" spans="1:12" x14ac:dyDescent="0.25">
      <c r="A8" s="11" t="s">
        <v>7</v>
      </c>
      <c r="B8" s="9" t="s">
        <v>453</v>
      </c>
      <c r="C8" s="28" t="s">
        <v>494</v>
      </c>
      <c r="D8" s="8" t="s">
        <v>40</v>
      </c>
      <c r="E8" s="16">
        <v>19144</v>
      </c>
      <c r="F8" s="16">
        <v>6370</v>
      </c>
      <c r="G8" s="13">
        <v>191.1</v>
      </c>
      <c r="H8" s="21">
        <v>56760.450000000004</v>
      </c>
      <c r="I8" s="7">
        <v>10065.540000000001</v>
      </c>
      <c r="J8" s="30">
        <v>46694.91</v>
      </c>
      <c r="K8" s="21">
        <v>56760.450000000004</v>
      </c>
      <c r="L8" s="12" t="s">
        <v>451</v>
      </c>
    </row>
    <row r="9" spans="1:12" x14ac:dyDescent="0.25">
      <c r="A9" s="11" t="s">
        <v>7</v>
      </c>
      <c r="B9" s="9" t="s">
        <v>453</v>
      </c>
      <c r="C9" s="28" t="s">
        <v>494</v>
      </c>
      <c r="D9" s="8" t="s">
        <v>43</v>
      </c>
      <c r="E9" s="16">
        <v>12449</v>
      </c>
      <c r="F9" s="16">
        <v>3326</v>
      </c>
      <c r="G9" s="13">
        <v>99.78</v>
      </c>
      <c r="H9" s="21">
        <v>29636.620000000003</v>
      </c>
      <c r="I9" s="7">
        <v>13777.83</v>
      </c>
      <c r="J9" s="30">
        <v>15858.79</v>
      </c>
      <c r="K9" s="21">
        <v>29636.620000000003</v>
      </c>
      <c r="L9" s="12" t="s">
        <v>451</v>
      </c>
    </row>
    <row r="10" spans="1:12" x14ac:dyDescent="0.25">
      <c r="A10" s="11" t="s">
        <v>7</v>
      </c>
      <c r="B10" s="9" t="s">
        <v>453</v>
      </c>
      <c r="C10" s="28" t="s">
        <v>494</v>
      </c>
      <c r="D10" s="8" t="s">
        <v>45</v>
      </c>
      <c r="E10" s="16">
        <v>11311</v>
      </c>
      <c r="F10" s="16">
        <v>3587</v>
      </c>
      <c r="G10" s="13">
        <v>107.61</v>
      </c>
      <c r="H10" s="21">
        <v>31962.28</v>
      </c>
      <c r="I10" s="7">
        <v>8261.73</v>
      </c>
      <c r="J10" s="30">
        <v>23700.55</v>
      </c>
      <c r="K10" s="21">
        <v>31962.28</v>
      </c>
      <c r="L10" s="12" t="s">
        <v>451</v>
      </c>
    </row>
    <row r="11" spans="1:12" x14ac:dyDescent="0.25">
      <c r="A11" s="11" t="s">
        <v>7</v>
      </c>
      <c r="B11" s="9" t="s">
        <v>453</v>
      </c>
      <c r="C11" s="28" t="s">
        <v>494</v>
      </c>
      <c r="D11" s="8" t="s">
        <v>118</v>
      </c>
      <c r="E11" s="16">
        <v>9746</v>
      </c>
      <c r="F11" s="16">
        <v>2469</v>
      </c>
      <c r="G11" s="13">
        <v>74.069999999999993</v>
      </c>
      <c r="H11" s="21">
        <v>22000.239999999998</v>
      </c>
      <c r="I11" s="7">
        <v>11164.93</v>
      </c>
      <c r="J11" s="30">
        <v>10835.31</v>
      </c>
      <c r="K11" s="21">
        <v>22000.239999999998</v>
      </c>
      <c r="L11" s="12" t="s">
        <v>451</v>
      </c>
    </row>
    <row r="12" spans="1:12" x14ac:dyDescent="0.25">
      <c r="A12" s="11" t="s">
        <v>7</v>
      </c>
      <c r="B12" s="9" t="s">
        <v>453</v>
      </c>
      <c r="C12" s="28" t="s">
        <v>494</v>
      </c>
      <c r="D12" s="8" t="s">
        <v>155</v>
      </c>
      <c r="E12" s="16">
        <v>43006</v>
      </c>
      <c r="F12" s="16">
        <v>12091</v>
      </c>
      <c r="G12" s="13">
        <v>362.72999999999996</v>
      </c>
      <c r="H12" s="21">
        <v>107737.93</v>
      </c>
      <c r="I12" s="7">
        <v>37847.15</v>
      </c>
      <c r="J12" s="30">
        <v>69890.78</v>
      </c>
      <c r="K12" s="21">
        <v>107737.93</v>
      </c>
      <c r="L12" s="12" t="s">
        <v>451</v>
      </c>
    </row>
    <row r="13" spans="1:12" x14ac:dyDescent="0.25">
      <c r="A13" s="11" t="s">
        <v>7</v>
      </c>
      <c r="B13" s="9" t="s">
        <v>453</v>
      </c>
      <c r="C13" s="28" t="s">
        <v>494</v>
      </c>
      <c r="D13" s="8" t="s">
        <v>195</v>
      </c>
      <c r="E13" s="16">
        <v>40915</v>
      </c>
      <c r="F13" s="16">
        <v>11723</v>
      </c>
      <c r="G13" s="13">
        <v>351.69</v>
      </c>
      <c r="H13" s="21">
        <v>104458.84</v>
      </c>
      <c r="I13" s="7">
        <v>28277.84</v>
      </c>
      <c r="J13" s="30">
        <v>76181</v>
      </c>
      <c r="K13" s="21">
        <v>104458.84</v>
      </c>
      <c r="L13" s="12" t="s">
        <v>451</v>
      </c>
    </row>
    <row r="14" spans="1:12" x14ac:dyDescent="0.25">
      <c r="A14" s="11" t="s">
        <v>7</v>
      </c>
      <c r="B14" s="9" t="s">
        <v>453</v>
      </c>
      <c r="C14" s="28" t="s">
        <v>494</v>
      </c>
      <c r="D14" s="8" t="s">
        <v>219</v>
      </c>
      <c r="E14" s="16">
        <v>8032</v>
      </c>
      <c r="F14" s="16">
        <v>2119</v>
      </c>
      <c r="G14" s="13">
        <v>63.57</v>
      </c>
      <c r="H14" s="21">
        <v>18881.54</v>
      </c>
      <c r="I14" s="7">
        <v>8611.75</v>
      </c>
      <c r="J14" s="30">
        <v>10269.790000000001</v>
      </c>
      <c r="K14" s="21">
        <v>18881.54</v>
      </c>
      <c r="L14" s="12" t="s">
        <v>451</v>
      </c>
    </row>
    <row r="15" spans="1:12" x14ac:dyDescent="0.25">
      <c r="A15" s="11" t="s">
        <v>7</v>
      </c>
      <c r="B15" s="9" t="s">
        <v>453</v>
      </c>
      <c r="C15" s="28" t="s">
        <v>494</v>
      </c>
      <c r="D15" s="8" t="s">
        <v>326</v>
      </c>
      <c r="E15" s="16">
        <v>7570</v>
      </c>
      <c r="F15" s="16">
        <v>2695</v>
      </c>
      <c r="G15" s="13">
        <v>80.849999999999994</v>
      </c>
      <c r="H15" s="21">
        <v>24014.04</v>
      </c>
      <c r="I15" s="7">
        <v>4080.06</v>
      </c>
      <c r="J15" s="30">
        <v>19933.98</v>
      </c>
      <c r="K15" s="21">
        <v>24014.04</v>
      </c>
      <c r="L15" s="12" t="s">
        <v>451</v>
      </c>
    </row>
    <row r="16" spans="1:12" x14ac:dyDescent="0.25">
      <c r="A16" s="11" t="s">
        <v>7</v>
      </c>
      <c r="B16" s="9" t="s">
        <v>453</v>
      </c>
      <c r="C16" s="28" t="s">
        <v>494</v>
      </c>
      <c r="D16" s="8" t="s">
        <v>395</v>
      </c>
      <c r="E16" s="16">
        <v>20318</v>
      </c>
      <c r="F16" s="16">
        <v>6335</v>
      </c>
      <c r="G16" s="13">
        <v>190.04999999999998</v>
      </c>
      <c r="H16" s="21">
        <v>56448.58</v>
      </c>
      <c r="I16" s="7">
        <v>8955.68</v>
      </c>
      <c r="J16" s="30">
        <v>47492.9</v>
      </c>
      <c r="K16" s="21">
        <v>56448.58</v>
      </c>
      <c r="L16" s="12" t="s">
        <v>451</v>
      </c>
    </row>
    <row r="17" spans="1:12" x14ac:dyDescent="0.25">
      <c r="A17" s="11" t="s">
        <v>7</v>
      </c>
      <c r="B17" s="9" t="s">
        <v>453</v>
      </c>
      <c r="C17" s="28" t="s">
        <v>494</v>
      </c>
      <c r="D17" s="8" t="s">
        <v>145</v>
      </c>
      <c r="E17" s="16">
        <v>21618</v>
      </c>
      <c r="F17" s="16">
        <v>7187</v>
      </c>
      <c r="G17" s="13">
        <v>215.60999999999999</v>
      </c>
      <c r="H17" s="21">
        <v>64040.400000000009</v>
      </c>
      <c r="I17" s="7">
        <v>21124.99</v>
      </c>
      <c r="J17" s="30">
        <v>42915.41</v>
      </c>
      <c r="K17" s="21">
        <v>64040.400000000009</v>
      </c>
      <c r="L17" s="12" t="s">
        <v>451</v>
      </c>
    </row>
    <row r="18" spans="1:12" x14ac:dyDescent="0.25">
      <c r="A18" s="11" t="s">
        <v>7</v>
      </c>
      <c r="B18" s="9" t="s">
        <v>453</v>
      </c>
      <c r="C18" s="28" t="s">
        <v>494</v>
      </c>
      <c r="D18" s="8" t="s">
        <v>316</v>
      </c>
      <c r="E18" s="16">
        <v>8840</v>
      </c>
      <c r="F18" s="16">
        <v>2939</v>
      </c>
      <c r="G18" s="13">
        <v>88.17</v>
      </c>
      <c r="H18" s="21">
        <v>26188.219999999998</v>
      </c>
      <c r="I18" s="7">
        <v>25874.71</v>
      </c>
      <c r="J18" s="30">
        <v>313.51</v>
      </c>
      <c r="K18" s="21">
        <v>26188.219999999998</v>
      </c>
      <c r="L18" s="12" t="s">
        <v>451</v>
      </c>
    </row>
    <row r="19" spans="1:12" hidden="1" x14ac:dyDescent="0.25">
      <c r="A19" s="11" t="s">
        <v>7</v>
      </c>
      <c r="B19" s="9" t="s">
        <v>450</v>
      </c>
      <c r="C19" s="28" t="s">
        <v>481</v>
      </c>
      <c r="D19" s="8" t="s">
        <v>156</v>
      </c>
      <c r="E19" s="16">
        <v>36724</v>
      </c>
      <c r="F19" s="16">
        <v>10017</v>
      </c>
      <c r="G19" s="13">
        <v>300.51</v>
      </c>
      <c r="H19" s="21">
        <v>89257.37</v>
      </c>
      <c r="I19" s="7">
        <v>24909.45</v>
      </c>
      <c r="J19" s="30">
        <v>64347.92</v>
      </c>
      <c r="K19" s="21">
        <v>89257.37</v>
      </c>
      <c r="L19" s="12" t="s">
        <v>454</v>
      </c>
    </row>
    <row r="20" spans="1:12" hidden="1" x14ac:dyDescent="0.25">
      <c r="A20" s="11" t="s">
        <v>7</v>
      </c>
      <c r="B20" s="9" t="s">
        <v>450</v>
      </c>
      <c r="C20" s="28" t="s">
        <v>481</v>
      </c>
      <c r="D20" s="8" t="s">
        <v>362</v>
      </c>
      <c r="E20" s="16">
        <v>40812</v>
      </c>
      <c r="F20" s="16">
        <v>12276</v>
      </c>
      <c r="G20" s="13">
        <v>368.28</v>
      </c>
      <c r="H20" s="21">
        <v>109386.39000000001</v>
      </c>
      <c r="I20" s="7">
        <v>26054.18</v>
      </c>
      <c r="J20" s="30">
        <v>83332.210000000006</v>
      </c>
      <c r="K20" s="21">
        <v>109386.39000000001</v>
      </c>
      <c r="L20" s="12" t="s">
        <v>454</v>
      </c>
    </row>
    <row r="21" spans="1:12" hidden="1" x14ac:dyDescent="0.25">
      <c r="A21" s="11" t="s">
        <v>7</v>
      </c>
      <c r="B21" s="9" t="s">
        <v>450</v>
      </c>
      <c r="C21" s="28" t="s">
        <v>481</v>
      </c>
      <c r="D21" s="8" t="s">
        <v>123</v>
      </c>
      <c r="E21" s="16">
        <v>55714</v>
      </c>
      <c r="F21" s="16">
        <v>18266</v>
      </c>
      <c r="G21" s="13">
        <v>547.98</v>
      </c>
      <c r="H21" s="21">
        <v>162760.82</v>
      </c>
      <c r="I21" s="7">
        <v>127362.36</v>
      </c>
      <c r="J21" s="30">
        <v>35398.46</v>
      </c>
      <c r="K21" s="21">
        <v>162760.82</v>
      </c>
      <c r="L21" s="12" t="s">
        <v>454</v>
      </c>
    </row>
    <row r="22" spans="1:12" hidden="1" x14ac:dyDescent="0.25">
      <c r="A22" s="11" t="s">
        <v>7</v>
      </c>
      <c r="B22" s="9" t="s">
        <v>450</v>
      </c>
      <c r="C22" s="28" t="s">
        <v>481</v>
      </c>
      <c r="D22" s="8" t="s">
        <v>225</v>
      </c>
      <c r="E22" s="16">
        <v>35988</v>
      </c>
      <c r="F22" s="16">
        <v>10557</v>
      </c>
      <c r="G22" s="13">
        <v>316.70999999999998</v>
      </c>
      <c r="H22" s="21">
        <v>94069.09</v>
      </c>
      <c r="I22" s="7">
        <v>18262.53</v>
      </c>
      <c r="J22" s="30">
        <v>75806.559999999998</v>
      </c>
      <c r="K22" s="21">
        <v>94069.09</v>
      </c>
      <c r="L22" s="12" t="s">
        <v>454</v>
      </c>
    </row>
    <row r="23" spans="1:12" hidden="1" x14ac:dyDescent="0.25">
      <c r="A23" s="11" t="s">
        <v>7</v>
      </c>
      <c r="B23" s="9" t="s">
        <v>450</v>
      </c>
      <c r="C23" s="28" t="s">
        <v>481</v>
      </c>
      <c r="D23" s="8" t="s">
        <v>242</v>
      </c>
      <c r="E23" s="16">
        <v>11062</v>
      </c>
      <c r="F23" s="16">
        <v>3035</v>
      </c>
      <c r="G23" s="13">
        <v>91.05</v>
      </c>
      <c r="H23" s="21">
        <v>27043.64</v>
      </c>
      <c r="I23" s="7">
        <v>725.01</v>
      </c>
      <c r="J23" s="30">
        <v>26318.63</v>
      </c>
      <c r="K23" s="21">
        <v>27043.64</v>
      </c>
      <c r="L23" s="12" t="s">
        <v>454</v>
      </c>
    </row>
    <row r="24" spans="1:12" hidden="1" x14ac:dyDescent="0.25">
      <c r="A24" s="11" t="s">
        <v>34</v>
      </c>
      <c r="B24" s="9" t="s">
        <v>464</v>
      </c>
      <c r="C24" s="28" t="s">
        <v>491</v>
      </c>
      <c r="D24" s="8" t="s">
        <v>35</v>
      </c>
      <c r="E24" s="16">
        <v>14720</v>
      </c>
      <c r="F24" s="16">
        <v>4961</v>
      </c>
      <c r="G24" s="13">
        <v>148.82999999999998</v>
      </c>
      <c r="H24" s="21">
        <v>44205.43</v>
      </c>
      <c r="I24" s="7">
        <v>1185.0999999999999</v>
      </c>
      <c r="J24" s="30">
        <v>43020.33</v>
      </c>
      <c r="K24" s="21">
        <v>44205.43</v>
      </c>
      <c r="L24" s="12" t="s">
        <v>454</v>
      </c>
    </row>
    <row r="25" spans="1:12" hidden="1" x14ac:dyDescent="0.25">
      <c r="A25" s="11" t="s">
        <v>34</v>
      </c>
      <c r="B25" s="9" t="s">
        <v>464</v>
      </c>
      <c r="C25" s="28" t="s">
        <v>491</v>
      </c>
      <c r="D25" s="8" t="s">
        <v>50</v>
      </c>
      <c r="E25" s="16">
        <v>14197</v>
      </c>
      <c r="F25" s="16">
        <v>4448</v>
      </c>
      <c r="G25" s="13">
        <v>133.44</v>
      </c>
      <c r="H25" s="21">
        <v>39634.300000000003</v>
      </c>
      <c r="I25" s="7">
        <v>20938.79</v>
      </c>
      <c r="J25" s="30">
        <v>18695.509999999998</v>
      </c>
      <c r="K25" s="21">
        <v>39634.300000000003</v>
      </c>
      <c r="L25" s="12" t="s">
        <v>454</v>
      </c>
    </row>
    <row r="26" spans="1:12" hidden="1" x14ac:dyDescent="0.25">
      <c r="A26" s="11" t="s">
        <v>34</v>
      </c>
      <c r="B26" s="9" t="s">
        <v>464</v>
      </c>
      <c r="C26" s="28" t="s">
        <v>491</v>
      </c>
      <c r="D26" s="8" t="s">
        <v>59</v>
      </c>
      <c r="E26" s="16">
        <v>153918</v>
      </c>
      <c r="F26" s="16">
        <v>40113</v>
      </c>
      <c r="G26" s="13">
        <v>1203.3899999999999</v>
      </c>
      <c r="H26" s="21">
        <v>357430.47000000003</v>
      </c>
      <c r="I26" s="7">
        <v>10185.44</v>
      </c>
      <c r="J26" s="30">
        <v>347245.03</v>
      </c>
      <c r="K26" s="21">
        <v>357430.47000000003</v>
      </c>
      <c r="L26" s="12" t="s">
        <v>454</v>
      </c>
    </row>
    <row r="27" spans="1:12" hidden="1" x14ac:dyDescent="0.25">
      <c r="A27" s="11" t="s">
        <v>34</v>
      </c>
      <c r="B27" s="9" t="s">
        <v>464</v>
      </c>
      <c r="C27" s="28" t="s">
        <v>491</v>
      </c>
      <c r="D27" s="8" t="s">
        <v>77</v>
      </c>
      <c r="E27" s="16">
        <v>10696</v>
      </c>
      <c r="F27" s="16">
        <v>3990</v>
      </c>
      <c r="G27" s="13">
        <v>119.69999999999999</v>
      </c>
      <c r="H27" s="21">
        <v>35553.25</v>
      </c>
      <c r="I27" s="7">
        <v>27720.07</v>
      </c>
      <c r="J27" s="30">
        <v>7833.18</v>
      </c>
      <c r="K27" s="21">
        <v>35553.25</v>
      </c>
      <c r="L27" s="12" t="s">
        <v>454</v>
      </c>
    </row>
    <row r="28" spans="1:12" hidden="1" x14ac:dyDescent="0.25">
      <c r="A28" s="11" t="s">
        <v>34</v>
      </c>
      <c r="B28" s="9" t="s">
        <v>464</v>
      </c>
      <c r="C28" s="28" t="s">
        <v>491</v>
      </c>
      <c r="D28" s="8" t="s">
        <v>122</v>
      </c>
      <c r="E28" s="16">
        <v>3668</v>
      </c>
      <c r="F28" s="16">
        <v>1310</v>
      </c>
      <c r="G28" s="13">
        <v>39.299999999999997</v>
      </c>
      <c r="H28" s="21">
        <v>11672.87</v>
      </c>
      <c r="I28" s="7">
        <v>312.94</v>
      </c>
      <c r="J28" s="30">
        <v>11359.93</v>
      </c>
      <c r="K28" s="21">
        <v>11672.87</v>
      </c>
      <c r="L28" s="12" t="s">
        <v>454</v>
      </c>
    </row>
    <row r="29" spans="1:12" hidden="1" x14ac:dyDescent="0.25">
      <c r="A29" s="11" t="s">
        <v>34</v>
      </c>
      <c r="B29" s="9" t="s">
        <v>464</v>
      </c>
      <c r="C29" s="28" t="s">
        <v>491</v>
      </c>
      <c r="D29" s="8" t="s">
        <v>143</v>
      </c>
      <c r="E29" s="16">
        <v>14398</v>
      </c>
      <c r="F29" s="16">
        <v>4668</v>
      </c>
      <c r="G29" s="13">
        <v>140.04</v>
      </c>
      <c r="H29" s="21">
        <v>41594.629999999997</v>
      </c>
      <c r="I29" s="7">
        <v>1196.6300000000001</v>
      </c>
      <c r="J29" s="30">
        <v>40398</v>
      </c>
      <c r="K29" s="21">
        <v>41594.629999999997</v>
      </c>
      <c r="L29" s="12" t="s">
        <v>454</v>
      </c>
    </row>
    <row r="30" spans="1:12" hidden="1" x14ac:dyDescent="0.25">
      <c r="A30" s="11" t="s">
        <v>34</v>
      </c>
      <c r="B30" s="9" t="s">
        <v>464</v>
      </c>
      <c r="C30" s="28" t="s">
        <v>491</v>
      </c>
      <c r="D30" s="8" t="s">
        <v>146</v>
      </c>
      <c r="E30" s="16">
        <v>14304</v>
      </c>
      <c r="F30" s="16">
        <v>4782</v>
      </c>
      <c r="G30" s="13">
        <v>143.46</v>
      </c>
      <c r="H30" s="21">
        <v>42610.439999999995</v>
      </c>
      <c r="I30" s="7">
        <v>1142.3499999999999</v>
      </c>
      <c r="J30" s="30">
        <v>41468.089999999997</v>
      </c>
      <c r="K30" s="21">
        <v>42610.439999999995</v>
      </c>
      <c r="L30" s="12" t="s">
        <v>454</v>
      </c>
    </row>
    <row r="31" spans="1:12" hidden="1" x14ac:dyDescent="0.25">
      <c r="A31" s="11" t="s">
        <v>34</v>
      </c>
      <c r="B31" s="9" t="s">
        <v>464</v>
      </c>
      <c r="C31" s="28" t="s">
        <v>491</v>
      </c>
      <c r="D31" s="8" t="s">
        <v>165</v>
      </c>
      <c r="E31" s="16">
        <v>25371</v>
      </c>
      <c r="F31" s="16">
        <v>6218</v>
      </c>
      <c r="G31" s="13">
        <v>186.54</v>
      </c>
      <c r="H31" s="21">
        <v>55406.04</v>
      </c>
      <c r="I31" s="7">
        <v>11269.14</v>
      </c>
      <c r="J31" s="30">
        <v>44136.9</v>
      </c>
      <c r="K31" s="21">
        <v>55406.04</v>
      </c>
      <c r="L31" s="12" t="s">
        <v>454</v>
      </c>
    </row>
    <row r="32" spans="1:12" hidden="1" x14ac:dyDescent="0.25">
      <c r="A32" s="11" t="s">
        <v>34</v>
      </c>
      <c r="B32" s="9" t="s">
        <v>464</v>
      </c>
      <c r="C32" s="28" t="s">
        <v>491</v>
      </c>
      <c r="D32" s="8" t="s">
        <v>265</v>
      </c>
      <c r="E32" s="16">
        <v>79160</v>
      </c>
      <c r="F32" s="16">
        <v>15520</v>
      </c>
      <c r="G32" s="13">
        <v>465.59999999999997</v>
      </c>
      <c r="H32" s="21">
        <v>138292.34</v>
      </c>
      <c r="I32" s="7">
        <v>3707.47</v>
      </c>
      <c r="J32" s="30">
        <v>134584.87</v>
      </c>
      <c r="K32" s="21">
        <v>138292.34</v>
      </c>
      <c r="L32" s="12" t="s">
        <v>454</v>
      </c>
    </row>
    <row r="33" spans="1:12" hidden="1" x14ac:dyDescent="0.25">
      <c r="A33" s="11" t="s">
        <v>34</v>
      </c>
      <c r="B33" s="9" t="s">
        <v>464</v>
      </c>
      <c r="C33" s="28" t="s">
        <v>491</v>
      </c>
      <c r="D33" s="8" t="s">
        <v>277</v>
      </c>
      <c r="E33" s="16">
        <v>13759</v>
      </c>
      <c r="F33" s="16">
        <v>3908</v>
      </c>
      <c r="G33" s="13">
        <v>117.24</v>
      </c>
      <c r="H33" s="21">
        <v>34822.58</v>
      </c>
      <c r="I33" s="7">
        <v>14899.67</v>
      </c>
      <c r="J33" s="30">
        <v>19922.91</v>
      </c>
      <c r="K33" s="21">
        <v>34822.58</v>
      </c>
      <c r="L33" s="12" t="s">
        <v>454</v>
      </c>
    </row>
    <row r="34" spans="1:12" hidden="1" x14ac:dyDescent="0.25">
      <c r="A34" s="11" t="s">
        <v>34</v>
      </c>
      <c r="B34" s="9" t="s">
        <v>464</v>
      </c>
      <c r="C34" s="28" t="s">
        <v>491</v>
      </c>
      <c r="D34" s="8" t="s">
        <v>353</v>
      </c>
      <c r="E34" s="16">
        <v>23264</v>
      </c>
      <c r="F34" s="16">
        <v>7369</v>
      </c>
      <c r="G34" s="13">
        <v>221.07</v>
      </c>
      <c r="H34" s="21">
        <v>65662.13</v>
      </c>
      <c r="I34" s="7">
        <v>1760.33</v>
      </c>
      <c r="J34" s="30">
        <v>63901.8</v>
      </c>
      <c r="K34" s="21">
        <v>65662.13</v>
      </c>
      <c r="L34" s="12" t="s">
        <v>454</v>
      </c>
    </row>
    <row r="35" spans="1:12" hidden="1" x14ac:dyDescent="0.25">
      <c r="A35" s="11" t="s">
        <v>34</v>
      </c>
      <c r="B35" s="9" t="s">
        <v>464</v>
      </c>
      <c r="C35" s="28" t="s">
        <v>491</v>
      </c>
      <c r="D35" s="8" t="s">
        <v>377</v>
      </c>
      <c r="E35" s="16">
        <v>28823</v>
      </c>
      <c r="F35" s="16">
        <v>9089</v>
      </c>
      <c r="G35" s="13">
        <v>272.67</v>
      </c>
      <c r="H35" s="21">
        <v>80988.350000000006</v>
      </c>
      <c r="I35" s="7">
        <v>2171.2199999999998</v>
      </c>
      <c r="J35" s="30">
        <v>78817.13</v>
      </c>
      <c r="K35" s="21">
        <v>80988.350000000006</v>
      </c>
      <c r="L35" s="12" t="s">
        <v>454</v>
      </c>
    </row>
    <row r="36" spans="1:12" hidden="1" x14ac:dyDescent="0.25">
      <c r="A36" s="11" t="s">
        <v>34</v>
      </c>
      <c r="B36" s="9" t="s">
        <v>464</v>
      </c>
      <c r="C36" s="28" t="s">
        <v>491</v>
      </c>
      <c r="D36" s="8" t="s">
        <v>382</v>
      </c>
      <c r="E36" s="16">
        <v>32642</v>
      </c>
      <c r="F36" s="16">
        <v>8152</v>
      </c>
      <c r="G36" s="13">
        <v>244.56</v>
      </c>
      <c r="H36" s="21">
        <v>72639.12</v>
      </c>
      <c r="I36" s="7">
        <v>16327.7</v>
      </c>
      <c r="J36" s="30">
        <v>56311.42</v>
      </c>
      <c r="K36" s="21">
        <v>72639.12</v>
      </c>
      <c r="L36" s="12" t="s">
        <v>454</v>
      </c>
    </row>
    <row r="37" spans="1:12" hidden="1" x14ac:dyDescent="0.25">
      <c r="A37" s="11" t="s">
        <v>34</v>
      </c>
      <c r="B37" s="9" t="s">
        <v>464</v>
      </c>
      <c r="C37" s="28" t="s">
        <v>491</v>
      </c>
      <c r="D37" s="8" t="s">
        <v>412</v>
      </c>
      <c r="E37" s="16">
        <v>13021</v>
      </c>
      <c r="F37" s="16">
        <v>4307</v>
      </c>
      <c r="G37" s="13">
        <v>129.21</v>
      </c>
      <c r="H37" s="21">
        <v>38377.910000000003</v>
      </c>
      <c r="I37" s="7">
        <v>21073.62</v>
      </c>
      <c r="J37" s="30">
        <v>17304.29</v>
      </c>
      <c r="K37" s="21">
        <v>38377.910000000003</v>
      </c>
      <c r="L37" s="12" t="s">
        <v>454</v>
      </c>
    </row>
    <row r="38" spans="1:12" hidden="1" x14ac:dyDescent="0.25">
      <c r="A38" s="11" t="s">
        <v>34</v>
      </c>
      <c r="B38" s="9" t="s">
        <v>464</v>
      </c>
      <c r="C38" s="28" t="s">
        <v>491</v>
      </c>
      <c r="D38" s="8" t="s">
        <v>445</v>
      </c>
      <c r="E38" s="16">
        <v>13004</v>
      </c>
      <c r="F38" s="16">
        <v>4168</v>
      </c>
      <c r="G38" s="13">
        <v>125.03999999999999</v>
      </c>
      <c r="H38" s="21">
        <v>37139.339999999997</v>
      </c>
      <c r="I38" s="7">
        <v>995.67</v>
      </c>
      <c r="J38" s="30">
        <v>36143.67</v>
      </c>
      <c r="K38" s="21">
        <v>37139.339999999997</v>
      </c>
      <c r="L38" s="12" t="s">
        <v>454</v>
      </c>
    </row>
    <row r="39" spans="1:12" hidden="1" x14ac:dyDescent="0.25">
      <c r="A39" s="11" t="s">
        <v>13</v>
      </c>
      <c r="B39" s="9" t="s">
        <v>456</v>
      </c>
      <c r="C39" s="28" t="s">
        <v>484</v>
      </c>
      <c r="D39" s="8" t="s">
        <v>14</v>
      </c>
      <c r="E39" s="16">
        <v>11438</v>
      </c>
      <c r="F39" s="16">
        <v>4232</v>
      </c>
      <c r="G39" s="13">
        <v>126.96</v>
      </c>
      <c r="H39" s="21">
        <v>37709.61</v>
      </c>
      <c r="I39" s="7">
        <v>37709.61</v>
      </c>
      <c r="J39" s="30">
        <v>0</v>
      </c>
      <c r="K39" s="21">
        <v>37709.61</v>
      </c>
      <c r="L39" s="12" t="s">
        <v>451</v>
      </c>
    </row>
    <row r="40" spans="1:12" hidden="1" x14ac:dyDescent="0.25">
      <c r="A40" s="11" t="s">
        <v>13</v>
      </c>
      <c r="B40" s="9" t="s">
        <v>456</v>
      </c>
      <c r="C40" s="28" t="s">
        <v>484</v>
      </c>
      <c r="D40" s="8" t="s">
        <v>42</v>
      </c>
      <c r="E40" s="16">
        <v>14088</v>
      </c>
      <c r="F40" s="16">
        <v>5395</v>
      </c>
      <c r="G40" s="13">
        <v>161.85</v>
      </c>
      <c r="H40" s="21">
        <v>48072.63</v>
      </c>
      <c r="I40" s="7">
        <v>44981.57</v>
      </c>
      <c r="J40" s="30">
        <v>3091.06</v>
      </c>
      <c r="K40" s="21">
        <v>48072.63</v>
      </c>
      <c r="L40" s="12" t="s">
        <v>451</v>
      </c>
    </row>
    <row r="41" spans="1:12" hidden="1" x14ac:dyDescent="0.25">
      <c r="A41" s="11" t="s">
        <v>13</v>
      </c>
      <c r="B41" s="9" t="s">
        <v>456</v>
      </c>
      <c r="C41" s="28" t="s">
        <v>484</v>
      </c>
      <c r="D41" s="8" t="s">
        <v>55</v>
      </c>
      <c r="E41" s="16">
        <v>22388</v>
      </c>
      <c r="F41" s="16">
        <v>6295</v>
      </c>
      <c r="G41" s="13">
        <v>188.85</v>
      </c>
      <c r="H41" s="21">
        <v>56092.160000000003</v>
      </c>
      <c r="I41" s="7">
        <v>35146.07</v>
      </c>
      <c r="J41" s="30">
        <v>20946.09</v>
      </c>
      <c r="K41" s="21">
        <v>56092.160000000003</v>
      </c>
      <c r="L41" s="12" t="s">
        <v>451</v>
      </c>
    </row>
    <row r="42" spans="1:12" hidden="1" x14ac:dyDescent="0.25">
      <c r="A42" s="11" t="s">
        <v>13</v>
      </c>
      <c r="B42" s="9" t="s">
        <v>456</v>
      </c>
      <c r="C42" s="28" t="s">
        <v>484</v>
      </c>
      <c r="D42" s="8" t="s">
        <v>74</v>
      </c>
      <c r="E42" s="16">
        <v>22428</v>
      </c>
      <c r="F42" s="16">
        <v>7830</v>
      </c>
      <c r="G42" s="13">
        <v>234.89999999999998</v>
      </c>
      <c r="H42" s="21">
        <v>69769.91</v>
      </c>
      <c r="I42" s="7">
        <v>48764.61</v>
      </c>
      <c r="J42" s="30">
        <v>21005.3</v>
      </c>
      <c r="K42" s="21">
        <v>69769.91</v>
      </c>
      <c r="L42" s="12" t="s">
        <v>451</v>
      </c>
    </row>
    <row r="43" spans="1:12" hidden="1" x14ac:dyDescent="0.25">
      <c r="A43" s="11" t="s">
        <v>13</v>
      </c>
      <c r="B43" s="9" t="s">
        <v>456</v>
      </c>
      <c r="C43" s="28" t="s">
        <v>484</v>
      </c>
      <c r="D43" s="8" t="s">
        <v>75</v>
      </c>
      <c r="E43" s="16">
        <v>11020</v>
      </c>
      <c r="F43" s="16">
        <v>4071</v>
      </c>
      <c r="G43" s="13">
        <v>122.13</v>
      </c>
      <c r="H43" s="21">
        <v>36275.01</v>
      </c>
      <c r="I43" s="7">
        <v>35549.61</v>
      </c>
      <c r="J43" s="30">
        <v>725.4</v>
      </c>
      <c r="K43" s="21">
        <v>36275.01</v>
      </c>
      <c r="L43" s="12" t="s">
        <v>451</v>
      </c>
    </row>
    <row r="44" spans="1:12" hidden="1" x14ac:dyDescent="0.25">
      <c r="A44" s="11" t="s">
        <v>13</v>
      </c>
      <c r="B44" s="9" t="s">
        <v>456</v>
      </c>
      <c r="C44" s="28" t="s">
        <v>484</v>
      </c>
      <c r="D44" s="8" t="s">
        <v>79</v>
      </c>
      <c r="E44" s="16">
        <v>69255</v>
      </c>
      <c r="F44" s="16">
        <v>25054</v>
      </c>
      <c r="G44" s="13">
        <v>751.62</v>
      </c>
      <c r="H44" s="21">
        <v>223245.9</v>
      </c>
      <c r="I44" s="7">
        <v>223245.9</v>
      </c>
      <c r="J44" s="30">
        <v>0</v>
      </c>
      <c r="K44" s="21">
        <v>223245.9</v>
      </c>
      <c r="L44" s="12" t="s">
        <v>451</v>
      </c>
    </row>
    <row r="45" spans="1:12" hidden="1" x14ac:dyDescent="0.25">
      <c r="A45" s="11" t="s">
        <v>13</v>
      </c>
      <c r="B45" s="9" t="s">
        <v>456</v>
      </c>
      <c r="C45" s="28" t="s">
        <v>484</v>
      </c>
      <c r="D45" s="8" t="s">
        <v>124</v>
      </c>
      <c r="E45" s="16">
        <v>9761</v>
      </c>
      <c r="F45" s="16">
        <v>3503</v>
      </c>
      <c r="G45" s="13">
        <v>105.08999999999999</v>
      </c>
      <c r="H45" s="21">
        <v>31213.79</v>
      </c>
      <c r="I45" s="7">
        <v>24186.86</v>
      </c>
      <c r="J45" s="30">
        <v>7026.93</v>
      </c>
      <c r="K45" s="21">
        <v>31213.79</v>
      </c>
      <c r="L45" s="12" t="s">
        <v>451</v>
      </c>
    </row>
    <row r="46" spans="1:12" hidden="1" x14ac:dyDescent="0.25">
      <c r="A46" s="11" t="s">
        <v>13</v>
      </c>
      <c r="B46" s="9" t="s">
        <v>456</v>
      </c>
      <c r="C46" s="28" t="s">
        <v>484</v>
      </c>
      <c r="D46" s="8" t="s">
        <v>137</v>
      </c>
      <c r="E46" s="16">
        <v>4329</v>
      </c>
      <c r="F46" s="16">
        <v>1617</v>
      </c>
      <c r="G46" s="13">
        <v>48.51</v>
      </c>
      <c r="H46" s="21">
        <v>14408.42</v>
      </c>
      <c r="I46" s="7">
        <v>14408.42</v>
      </c>
      <c r="J46" s="30">
        <v>0</v>
      </c>
      <c r="K46" s="21">
        <v>14408.42</v>
      </c>
      <c r="L46" s="12" t="s">
        <v>451</v>
      </c>
    </row>
    <row r="47" spans="1:12" hidden="1" x14ac:dyDescent="0.25">
      <c r="A47" s="11" t="s">
        <v>13</v>
      </c>
      <c r="B47" s="9" t="s">
        <v>456</v>
      </c>
      <c r="C47" s="28" t="s">
        <v>484</v>
      </c>
      <c r="D47" s="8" t="s">
        <v>151</v>
      </c>
      <c r="E47" s="16">
        <v>12500</v>
      </c>
      <c r="F47" s="16">
        <v>4404</v>
      </c>
      <c r="G47" s="13">
        <v>132.12</v>
      </c>
      <c r="H47" s="21">
        <v>39242.229999999996</v>
      </c>
      <c r="I47" s="7">
        <v>22456.46</v>
      </c>
      <c r="J47" s="30">
        <v>16785.77</v>
      </c>
      <c r="K47" s="21">
        <v>39242.229999999996</v>
      </c>
      <c r="L47" s="12" t="s">
        <v>451</v>
      </c>
    </row>
    <row r="48" spans="1:12" hidden="1" x14ac:dyDescent="0.25">
      <c r="A48" s="11" t="s">
        <v>13</v>
      </c>
      <c r="B48" s="9" t="s">
        <v>456</v>
      </c>
      <c r="C48" s="28" t="s">
        <v>484</v>
      </c>
      <c r="D48" s="8" t="s">
        <v>172</v>
      </c>
      <c r="E48" s="16">
        <v>8808</v>
      </c>
      <c r="F48" s="16">
        <v>3391</v>
      </c>
      <c r="G48" s="13">
        <v>101.72999999999999</v>
      </c>
      <c r="H48" s="21">
        <v>30215.81</v>
      </c>
      <c r="I48" s="7">
        <v>30215.81</v>
      </c>
      <c r="J48" s="30">
        <v>0</v>
      </c>
      <c r="K48" s="21">
        <v>30215.81</v>
      </c>
      <c r="L48" s="12" t="s">
        <v>451</v>
      </c>
    </row>
    <row r="49" spans="1:12" hidden="1" x14ac:dyDescent="0.25">
      <c r="A49" s="11" t="s">
        <v>13</v>
      </c>
      <c r="B49" s="9" t="s">
        <v>456</v>
      </c>
      <c r="C49" s="28" t="s">
        <v>484</v>
      </c>
      <c r="D49" s="8" t="s">
        <v>179</v>
      </c>
      <c r="E49" s="16">
        <v>19550</v>
      </c>
      <c r="F49" s="16">
        <v>4093</v>
      </c>
      <c r="G49" s="13">
        <v>122.78999999999999</v>
      </c>
      <c r="H49" s="21">
        <v>36471.040000000001</v>
      </c>
      <c r="I49" s="7">
        <v>18140.02</v>
      </c>
      <c r="J49" s="30">
        <v>18331.02</v>
      </c>
      <c r="K49" s="21">
        <v>36471.040000000001</v>
      </c>
      <c r="L49" s="12" t="s">
        <v>451</v>
      </c>
    </row>
    <row r="50" spans="1:12" hidden="1" x14ac:dyDescent="0.25">
      <c r="A50" s="11" t="s">
        <v>13</v>
      </c>
      <c r="B50" s="9" t="s">
        <v>456</v>
      </c>
      <c r="C50" s="28" t="s">
        <v>484</v>
      </c>
      <c r="D50" s="8" t="s">
        <v>182</v>
      </c>
      <c r="E50" s="16">
        <v>15296</v>
      </c>
      <c r="F50" s="16">
        <v>5396</v>
      </c>
      <c r="G50" s="13">
        <v>161.88</v>
      </c>
      <c r="H50" s="21">
        <v>48081.54</v>
      </c>
      <c r="I50" s="7">
        <v>27249.97</v>
      </c>
      <c r="J50" s="30">
        <v>20831.57</v>
      </c>
      <c r="K50" s="21">
        <v>48081.54</v>
      </c>
      <c r="L50" s="12" t="s">
        <v>451</v>
      </c>
    </row>
    <row r="51" spans="1:12" hidden="1" x14ac:dyDescent="0.25">
      <c r="A51" s="11" t="s">
        <v>13</v>
      </c>
      <c r="B51" s="9" t="s">
        <v>456</v>
      </c>
      <c r="C51" s="28" t="s">
        <v>484</v>
      </c>
      <c r="D51" s="8" t="s">
        <v>233</v>
      </c>
      <c r="E51" s="16">
        <v>19405</v>
      </c>
      <c r="F51" s="16">
        <v>6684</v>
      </c>
      <c r="G51" s="13">
        <v>200.51999999999998</v>
      </c>
      <c r="H51" s="21">
        <v>59558.38</v>
      </c>
      <c r="I51" s="7">
        <v>29429.1</v>
      </c>
      <c r="J51" s="30">
        <v>30129.279999999999</v>
      </c>
      <c r="K51" s="21">
        <v>59558.38</v>
      </c>
      <c r="L51" s="12" t="s">
        <v>451</v>
      </c>
    </row>
    <row r="52" spans="1:12" hidden="1" x14ac:dyDescent="0.25">
      <c r="A52" s="11" t="s">
        <v>13</v>
      </c>
      <c r="B52" s="9" t="s">
        <v>456</v>
      </c>
      <c r="C52" s="28" t="s">
        <v>484</v>
      </c>
      <c r="D52" s="8" t="s">
        <v>252</v>
      </c>
      <c r="E52" s="16">
        <v>7232</v>
      </c>
      <c r="F52" s="16">
        <v>3328</v>
      </c>
      <c r="G52" s="13">
        <v>99.84</v>
      </c>
      <c r="H52" s="21">
        <v>29654.44</v>
      </c>
      <c r="I52" s="7">
        <v>29654.44</v>
      </c>
      <c r="J52" s="30">
        <v>0</v>
      </c>
      <c r="K52" s="21">
        <v>29654.44</v>
      </c>
      <c r="L52" s="12" t="s">
        <v>451</v>
      </c>
    </row>
    <row r="53" spans="1:12" hidden="1" x14ac:dyDescent="0.25">
      <c r="A53" s="11" t="s">
        <v>13</v>
      </c>
      <c r="B53" s="9" t="s">
        <v>456</v>
      </c>
      <c r="C53" s="28" t="s">
        <v>484</v>
      </c>
      <c r="D53" s="8" t="s">
        <v>264</v>
      </c>
      <c r="E53" s="16">
        <v>46036</v>
      </c>
      <c r="F53" s="16">
        <v>15967</v>
      </c>
      <c r="G53" s="13">
        <v>479.01</v>
      </c>
      <c r="H53" s="21">
        <v>142275.38</v>
      </c>
      <c r="I53" s="7">
        <v>65543.7</v>
      </c>
      <c r="J53" s="30">
        <v>76731.679999999993</v>
      </c>
      <c r="K53" s="21">
        <v>142275.38</v>
      </c>
      <c r="L53" s="12" t="s">
        <v>451</v>
      </c>
    </row>
    <row r="54" spans="1:12" hidden="1" x14ac:dyDescent="0.25">
      <c r="A54" s="11" t="s">
        <v>13</v>
      </c>
      <c r="B54" s="9" t="s">
        <v>456</v>
      </c>
      <c r="C54" s="28" t="s">
        <v>484</v>
      </c>
      <c r="D54" s="8" t="s">
        <v>268</v>
      </c>
      <c r="E54" s="16">
        <v>50261</v>
      </c>
      <c r="F54" s="16">
        <v>16788</v>
      </c>
      <c r="G54" s="13">
        <v>503.64</v>
      </c>
      <c r="H54" s="21">
        <v>149590.97</v>
      </c>
      <c r="I54" s="7">
        <v>52084.14</v>
      </c>
      <c r="J54" s="30">
        <v>97506.83</v>
      </c>
      <c r="K54" s="21">
        <v>149590.97</v>
      </c>
      <c r="L54" s="12" t="s">
        <v>451</v>
      </c>
    </row>
    <row r="55" spans="1:12" hidden="1" x14ac:dyDescent="0.25">
      <c r="A55" s="11" t="s">
        <v>13</v>
      </c>
      <c r="B55" s="9" t="s">
        <v>456</v>
      </c>
      <c r="C55" s="28" t="s">
        <v>484</v>
      </c>
      <c r="D55" s="8" t="s">
        <v>275</v>
      </c>
      <c r="E55" s="16">
        <v>8891</v>
      </c>
      <c r="F55" s="16">
        <v>3308</v>
      </c>
      <c r="G55" s="13">
        <v>99.24</v>
      </c>
      <c r="H55" s="21">
        <v>29476.23</v>
      </c>
      <c r="I55" s="7">
        <v>24719.96</v>
      </c>
      <c r="J55" s="30">
        <v>4756.2700000000004</v>
      </c>
      <c r="K55" s="21">
        <v>29476.23</v>
      </c>
      <c r="L55" s="12" t="s">
        <v>451</v>
      </c>
    </row>
    <row r="56" spans="1:12" hidden="1" x14ac:dyDescent="0.25">
      <c r="A56" s="11" t="s">
        <v>13</v>
      </c>
      <c r="B56" s="9" t="s">
        <v>456</v>
      </c>
      <c r="C56" s="28" t="s">
        <v>484</v>
      </c>
      <c r="D56" s="8" t="s">
        <v>320</v>
      </c>
      <c r="E56" s="16">
        <v>22077</v>
      </c>
      <c r="F56" s="16">
        <v>8148</v>
      </c>
      <c r="G56" s="13">
        <v>244.44</v>
      </c>
      <c r="H56" s="21">
        <v>72603.48</v>
      </c>
      <c r="I56" s="7">
        <v>40391.519999999997</v>
      </c>
      <c r="J56" s="30">
        <v>32211.96</v>
      </c>
      <c r="K56" s="21">
        <v>72603.48</v>
      </c>
      <c r="L56" s="12" t="s">
        <v>451</v>
      </c>
    </row>
    <row r="57" spans="1:12" hidden="1" x14ac:dyDescent="0.25">
      <c r="A57" s="11" t="s">
        <v>13</v>
      </c>
      <c r="B57" s="9" t="s">
        <v>456</v>
      </c>
      <c r="C57" s="28" t="s">
        <v>484</v>
      </c>
      <c r="D57" s="8" t="s">
        <v>359</v>
      </c>
      <c r="E57" s="16">
        <v>13614</v>
      </c>
      <c r="F57" s="16">
        <v>5861</v>
      </c>
      <c r="G57" s="13">
        <v>175.82999999999998</v>
      </c>
      <c r="H57" s="21">
        <v>52224.959999999999</v>
      </c>
      <c r="I57" s="7">
        <v>44934.11</v>
      </c>
      <c r="J57" s="30">
        <v>7290.85</v>
      </c>
      <c r="K57" s="21">
        <v>52224.959999999999</v>
      </c>
      <c r="L57" s="12" t="s">
        <v>451</v>
      </c>
    </row>
    <row r="58" spans="1:12" hidden="1" x14ac:dyDescent="0.25">
      <c r="A58" s="11" t="s">
        <v>13</v>
      </c>
      <c r="B58" s="9" t="s">
        <v>456</v>
      </c>
      <c r="C58" s="28" t="s">
        <v>484</v>
      </c>
      <c r="D58" s="8" t="s">
        <v>361</v>
      </c>
      <c r="E58" s="16">
        <v>12079</v>
      </c>
      <c r="F58" s="16">
        <v>4615</v>
      </c>
      <c r="G58" s="13">
        <v>138.44999999999999</v>
      </c>
      <c r="H58" s="21">
        <v>41122.370000000003</v>
      </c>
      <c r="I58" s="7">
        <v>10666.37</v>
      </c>
      <c r="J58" s="30">
        <v>30456</v>
      </c>
      <c r="K58" s="21">
        <v>41122.370000000003</v>
      </c>
      <c r="L58" s="12" t="s">
        <v>451</v>
      </c>
    </row>
    <row r="59" spans="1:12" hidden="1" x14ac:dyDescent="0.25">
      <c r="A59" s="11" t="s">
        <v>13</v>
      </c>
      <c r="B59" s="9" t="s">
        <v>456</v>
      </c>
      <c r="C59" s="28" t="s">
        <v>484</v>
      </c>
      <c r="D59" s="8" t="s">
        <v>413</v>
      </c>
      <c r="E59" s="16">
        <v>21281</v>
      </c>
      <c r="F59" s="16">
        <v>7811</v>
      </c>
      <c r="G59" s="13">
        <v>234.32999999999998</v>
      </c>
      <c r="H59" s="21">
        <v>69600.61</v>
      </c>
      <c r="I59" s="7">
        <v>64969.53</v>
      </c>
      <c r="J59" s="30">
        <v>4631.08</v>
      </c>
      <c r="K59" s="21">
        <v>69600.61</v>
      </c>
      <c r="L59" s="12" t="s">
        <v>451</v>
      </c>
    </row>
    <row r="60" spans="1:12" x14ac:dyDescent="0.25">
      <c r="A60" s="11" t="s">
        <v>98</v>
      </c>
      <c r="B60" s="9" t="s">
        <v>453</v>
      </c>
      <c r="C60" s="28" t="s">
        <v>494</v>
      </c>
      <c r="D60" s="8" t="s">
        <v>339</v>
      </c>
      <c r="E60" s="16">
        <v>37544</v>
      </c>
      <c r="F60" s="16">
        <v>11174</v>
      </c>
      <c r="G60" s="13">
        <v>335.21999999999997</v>
      </c>
      <c r="H60" s="21">
        <v>99566.92</v>
      </c>
      <c r="I60" s="7">
        <v>33471.89</v>
      </c>
      <c r="J60" s="30">
        <v>66095.03</v>
      </c>
      <c r="K60" s="21">
        <v>99566.92</v>
      </c>
      <c r="L60" s="12" t="s">
        <v>451</v>
      </c>
    </row>
    <row r="61" spans="1:12" hidden="1" x14ac:dyDescent="0.25">
      <c r="A61" s="11" t="s">
        <v>98</v>
      </c>
      <c r="B61" s="9" t="s">
        <v>471</v>
      </c>
      <c r="C61" s="28" t="s">
        <v>496</v>
      </c>
      <c r="D61" s="8" t="s">
        <v>99</v>
      </c>
      <c r="E61" s="16">
        <v>286919</v>
      </c>
      <c r="F61" s="16">
        <v>78765</v>
      </c>
      <c r="G61" s="13">
        <v>2362.9499999999998</v>
      </c>
      <c r="H61" s="21">
        <v>701842.56</v>
      </c>
      <c r="I61" s="7">
        <v>76396.5</v>
      </c>
      <c r="J61" s="30">
        <v>625446.06000000006</v>
      </c>
      <c r="K61" s="21">
        <v>701842.56</v>
      </c>
      <c r="L61" s="12" t="s">
        <v>451</v>
      </c>
    </row>
    <row r="62" spans="1:12" hidden="1" x14ac:dyDescent="0.25">
      <c r="A62" s="11" t="s">
        <v>98</v>
      </c>
      <c r="B62" s="9" t="s">
        <v>471</v>
      </c>
      <c r="C62" s="28" t="s">
        <v>497</v>
      </c>
      <c r="D62" s="8" t="s">
        <v>135</v>
      </c>
      <c r="E62" s="16">
        <v>26194</v>
      </c>
      <c r="F62" s="16">
        <v>7236</v>
      </c>
      <c r="G62" s="13">
        <v>217.07999999999998</v>
      </c>
      <c r="H62" s="21">
        <v>64477.02</v>
      </c>
      <c r="I62" s="7">
        <v>3600.57</v>
      </c>
      <c r="J62" s="30">
        <v>60876.45</v>
      </c>
      <c r="K62" s="21">
        <v>64477.02</v>
      </c>
      <c r="L62" s="12" t="s">
        <v>451</v>
      </c>
    </row>
    <row r="63" spans="1:12" hidden="1" x14ac:dyDescent="0.25">
      <c r="A63" s="11" t="s">
        <v>98</v>
      </c>
      <c r="B63" s="9" t="s">
        <v>471</v>
      </c>
      <c r="C63" s="28" t="s">
        <v>499</v>
      </c>
      <c r="D63" s="8" t="s">
        <v>283</v>
      </c>
      <c r="E63" s="16">
        <v>45814</v>
      </c>
      <c r="F63" s="16">
        <v>12812</v>
      </c>
      <c r="G63" s="13">
        <v>384.36</v>
      </c>
      <c r="H63" s="21">
        <v>114162.47</v>
      </c>
      <c r="I63" s="7">
        <v>13618.03</v>
      </c>
      <c r="J63" s="30">
        <v>100544.44</v>
      </c>
      <c r="K63" s="21">
        <v>114162.47</v>
      </c>
      <c r="L63" s="12" t="s">
        <v>451</v>
      </c>
    </row>
    <row r="64" spans="1:12" hidden="1" x14ac:dyDescent="0.25">
      <c r="A64" s="11" t="s">
        <v>98</v>
      </c>
      <c r="B64" s="9" t="s">
        <v>471</v>
      </c>
      <c r="C64" s="28" t="s">
        <v>500</v>
      </c>
      <c r="D64" s="8" t="s">
        <v>407</v>
      </c>
      <c r="E64" s="16">
        <v>133203</v>
      </c>
      <c r="F64" s="16">
        <v>36875</v>
      </c>
      <c r="G64" s="13">
        <v>1106.25</v>
      </c>
      <c r="H64" s="21">
        <v>328577.98</v>
      </c>
      <c r="I64" s="7">
        <v>116760.83</v>
      </c>
      <c r="J64" s="30">
        <v>211817.15</v>
      </c>
      <c r="K64" s="21">
        <v>328577.98</v>
      </c>
      <c r="L64" s="12" t="s">
        <v>451</v>
      </c>
    </row>
    <row r="65" spans="1:12" hidden="1" x14ac:dyDescent="0.25">
      <c r="A65" s="11" t="s">
        <v>98</v>
      </c>
      <c r="B65" s="9" t="s">
        <v>471</v>
      </c>
      <c r="C65" s="28" t="s">
        <v>498</v>
      </c>
      <c r="D65" s="8" t="s">
        <v>150</v>
      </c>
      <c r="E65" s="16">
        <v>78057</v>
      </c>
      <c r="F65" s="16">
        <v>21056</v>
      </c>
      <c r="G65" s="13">
        <v>631.67999999999995</v>
      </c>
      <c r="H65" s="21">
        <v>187621.37</v>
      </c>
      <c r="I65" s="7">
        <v>85249.37</v>
      </c>
      <c r="J65" s="30">
        <v>102372</v>
      </c>
      <c r="K65" s="21">
        <v>187621.37</v>
      </c>
      <c r="L65" s="12" t="s">
        <v>451</v>
      </c>
    </row>
    <row r="66" spans="1:12" hidden="1" x14ac:dyDescent="0.25">
      <c r="A66" s="11" t="s">
        <v>84</v>
      </c>
      <c r="B66" s="38" t="s">
        <v>512</v>
      </c>
      <c r="C66" s="28" t="s">
        <v>483</v>
      </c>
      <c r="D66" s="8" t="s">
        <v>131</v>
      </c>
      <c r="E66" s="16">
        <v>22660</v>
      </c>
      <c r="F66" s="16">
        <v>7087</v>
      </c>
      <c r="G66" s="13">
        <v>212.60999999999999</v>
      </c>
      <c r="H66" s="21">
        <v>63149.350000000006</v>
      </c>
      <c r="I66" s="7">
        <v>37991.69</v>
      </c>
      <c r="J66" s="30">
        <v>25157.66</v>
      </c>
      <c r="K66" s="21">
        <v>63149.350000000006</v>
      </c>
      <c r="L66" s="12" t="s">
        <v>451</v>
      </c>
    </row>
    <row r="67" spans="1:12" hidden="1" x14ac:dyDescent="0.25">
      <c r="A67" s="11" t="s">
        <v>84</v>
      </c>
      <c r="B67" s="37" t="s">
        <v>455</v>
      </c>
      <c r="C67" s="28" t="s">
        <v>487</v>
      </c>
      <c r="D67" s="8" t="s">
        <v>85</v>
      </c>
      <c r="E67" s="16">
        <v>18984</v>
      </c>
      <c r="F67" s="16">
        <v>5238</v>
      </c>
      <c r="G67" s="13">
        <v>157.13999999999999</v>
      </c>
      <c r="H67" s="21">
        <v>46673.67</v>
      </c>
      <c r="I67" s="7">
        <v>9866.2000000000007</v>
      </c>
      <c r="J67" s="30">
        <v>36807.47</v>
      </c>
      <c r="K67" s="21">
        <v>46673.67</v>
      </c>
      <c r="L67" s="12" t="s">
        <v>451</v>
      </c>
    </row>
    <row r="68" spans="1:12" hidden="1" x14ac:dyDescent="0.25">
      <c r="A68" s="11" t="s">
        <v>84</v>
      </c>
      <c r="B68" s="38" t="s">
        <v>455</v>
      </c>
      <c r="C68" s="28" t="s">
        <v>487</v>
      </c>
      <c r="D68" s="8" t="s">
        <v>394</v>
      </c>
      <c r="E68" s="16">
        <v>17665</v>
      </c>
      <c r="F68" s="16">
        <v>6108</v>
      </c>
      <c r="G68" s="13">
        <v>183.23999999999998</v>
      </c>
      <c r="H68" s="21">
        <v>54425.880000000005</v>
      </c>
      <c r="I68" s="7">
        <v>21516.77</v>
      </c>
      <c r="J68" s="30">
        <v>32909.11</v>
      </c>
      <c r="K68" s="21">
        <v>54425.880000000005</v>
      </c>
      <c r="L68" s="12" t="s">
        <v>451</v>
      </c>
    </row>
    <row r="69" spans="1:12" hidden="1" x14ac:dyDescent="0.25">
      <c r="A69" s="11" t="s">
        <v>84</v>
      </c>
      <c r="B69" s="38" t="s">
        <v>512</v>
      </c>
      <c r="C69" s="28" t="s">
        <v>483</v>
      </c>
      <c r="D69" s="8" t="s">
        <v>147</v>
      </c>
      <c r="E69" s="16">
        <v>64192</v>
      </c>
      <c r="F69" s="16">
        <v>22120</v>
      </c>
      <c r="G69" s="13">
        <v>663.6</v>
      </c>
      <c r="H69" s="21">
        <v>197102.22999999998</v>
      </c>
      <c r="I69" s="7">
        <v>35563.43</v>
      </c>
      <c r="J69" s="30">
        <v>161538.79999999999</v>
      </c>
      <c r="K69" s="21">
        <v>197102.22999999998</v>
      </c>
      <c r="L69" s="12" t="s">
        <v>451</v>
      </c>
    </row>
    <row r="70" spans="1:12" hidden="1" x14ac:dyDescent="0.25">
      <c r="A70" s="11" t="s">
        <v>84</v>
      </c>
      <c r="B70" s="38" t="s">
        <v>512</v>
      </c>
      <c r="C70" s="28" t="s">
        <v>483</v>
      </c>
      <c r="D70" s="8" t="s">
        <v>300</v>
      </c>
      <c r="E70" s="16">
        <v>30746</v>
      </c>
      <c r="F70" s="16">
        <v>10384</v>
      </c>
      <c r="G70" s="13">
        <v>311.52</v>
      </c>
      <c r="H70" s="21">
        <v>92527.56</v>
      </c>
      <c r="I70" s="7">
        <v>51748.05</v>
      </c>
      <c r="J70" s="30">
        <v>40779.51</v>
      </c>
      <c r="K70" s="21">
        <v>92527.56</v>
      </c>
      <c r="L70" s="12" t="s">
        <v>451</v>
      </c>
    </row>
    <row r="71" spans="1:12" hidden="1" x14ac:dyDescent="0.25">
      <c r="A71" s="11" t="s">
        <v>84</v>
      </c>
      <c r="B71" s="38" t="s">
        <v>512</v>
      </c>
      <c r="C71" s="28" t="s">
        <v>483</v>
      </c>
      <c r="D71" s="8" t="s">
        <v>171</v>
      </c>
      <c r="E71" s="16">
        <v>21266</v>
      </c>
      <c r="F71" s="16">
        <v>6934</v>
      </c>
      <c r="G71" s="13">
        <v>208.01999999999998</v>
      </c>
      <c r="H71" s="21">
        <v>61786.03</v>
      </c>
      <c r="I71" s="7">
        <v>9293.82</v>
      </c>
      <c r="J71" s="30">
        <v>52492.21</v>
      </c>
      <c r="K71" s="21">
        <v>61786.03</v>
      </c>
      <c r="L71" s="12" t="s">
        <v>451</v>
      </c>
    </row>
    <row r="72" spans="1:12" hidden="1" x14ac:dyDescent="0.25">
      <c r="A72" s="11" t="s">
        <v>84</v>
      </c>
      <c r="B72" s="37" t="s">
        <v>513</v>
      </c>
      <c r="C72" s="28" t="s">
        <v>514</v>
      </c>
      <c r="D72" s="8" t="s">
        <v>384</v>
      </c>
      <c r="E72" s="16">
        <v>15089</v>
      </c>
      <c r="F72" s="16">
        <v>4876</v>
      </c>
      <c r="G72" s="13">
        <v>146.28</v>
      </c>
      <c r="H72" s="21">
        <v>43448.03</v>
      </c>
      <c r="I72" s="7">
        <v>7554.83</v>
      </c>
      <c r="J72" s="30">
        <v>35893.199999999997</v>
      </c>
      <c r="K72" s="21">
        <v>43448.03</v>
      </c>
      <c r="L72" s="12" t="s">
        <v>451</v>
      </c>
    </row>
    <row r="73" spans="1:12" hidden="1" x14ac:dyDescent="0.25">
      <c r="A73" s="11" t="s">
        <v>84</v>
      </c>
      <c r="B73" s="37" t="s">
        <v>513</v>
      </c>
      <c r="C73" s="28" t="s">
        <v>514</v>
      </c>
      <c r="D73" s="8" t="s">
        <v>86</v>
      </c>
      <c r="E73" s="16">
        <v>34534</v>
      </c>
      <c r="F73" s="16">
        <v>10961</v>
      </c>
      <c r="G73" s="13">
        <v>328.83</v>
      </c>
      <c r="H73" s="21">
        <v>97668.97</v>
      </c>
      <c r="I73" s="7">
        <v>29172.51</v>
      </c>
      <c r="J73" s="30">
        <v>68496.460000000006</v>
      </c>
      <c r="K73" s="21">
        <v>97668.97</v>
      </c>
      <c r="L73" s="12" t="s">
        <v>451</v>
      </c>
    </row>
    <row r="74" spans="1:12" hidden="1" x14ac:dyDescent="0.25">
      <c r="A74" s="11" t="s">
        <v>84</v>
      </c>
      <c r="B74" s="37" t="s">
        <v>513</v>
      </c>
      <c r="C74" s="28" t="s">
        <v>514</v>
      </c>
      <c r="D74" s="8" t="s">
        <v>279</v>
      </c>
      <c r="E74" s="16">
        <v>46107</v>
      </c>
      <c r="F74" s="16">
        <v>14830</v>
      </c>
      <c r="G74" s="13">
        <v>444.9</v>
      </c>
      <c r="H74" s="21">
        <v>132144.04</v>
      </c>
      <c r="I74" s="7">
        <v>21790.959999999999</v>
      </c>
      <c r="J74" s="30">
        <v>110353.08</v>
      </c>
      <c r="K74" s="21">
        <v>132144.04</v>
      </c>
      <c r="L74" s="12" t="s">
        <v>451</v>
      </c>
    </row>
    <row r="75" spans="1:12" hidden="1" x14ac:dyDescent="0.25">
      <c r="A75" s="11" t="s">
        <v>24</v>
      </c>
      <c r="B75" s="9" t="s">
        <v>455</v>
      </c>
      <c r="C75" s="28" t="s">
        <v>487</v>
      </c>
      <c r="D75" s="8" t="s">
        <v>25</v>
      </c>
      <c r="E75" s="16">
        <v>26440</v>
      </c>
      <c r="F75" s="16">
        <v>8552</v>
      </c>
      <c r="G75" s="13">
        <v>256.56</v>
      </c>
      <c r="H75" s="21">
        <v>76203.360000000001</v>
      </c>
      <c r="I75" s="7">
        <v>37343.4</v>
      </c>
      <c r="J75" s="30">
        <v>38859.96</v>
      </c>
      <c r="K75" s="21">
        <v>76203.360000000001</v>
      </c>
      <c r="L75" s="12" t="s">
        <v>451</v>
      </c>
    </row>
    <row r="76" spans="1:12" hidden="1" x14ac:dyDescent="0.25">
      <c r="A76" s="11" t="s">
        <v>24</v>
      </c>
      <c r="B76" s="9" t="s">
        <v>455</v>
      </c>
      <c r="C76" s="28" t="s">
        <v>487</v>
      </c>
      <c r="D76" s="8" t="s">
        <v>36</v>
      </c>
      <c r="E76" s="16">
        <v>11302</v>
      </c>
      <c r="F76" s="16">
        <v>4006</v>
      </c>
      <c r="G76" s="13">
        <v>120.17999999999999</v>
      </c>
      <c r="H76" s="21">
        <v>35695.82</v>
      </c>
      <c r="I76" s="7">
        <v>22029.99</v>
      </c>
      <c r="J76" s="30">
        <v>13665.83</v>
      </c>
      <c r="K76" s="21">
        <v>35695.82</v>
      </c>
      <c r="L76" s="12" t="s">
        <v>451</v>
      </c>
    </row>
    <row r="77" spans="1:12" hidden="1" x14ac:dyDescent="0.25">
      <c r="A77" s="11" t="s">
        <v>24</v>
      </c>
      <c r="B77" s="9" t="s">
        <v>455</v>
      </c>
      <c r="C77" s="28" t="s">
        <v>487</v>
      </c>
      <c r="D77" s="8" t="s">
        <v>38</v>
      </c>
      <c r="E77" s="16">
        <v>12226</v>
      </c>
      <c r="F77" s="16">
        <v>3866</v>
      </c>
      <c r="G77" s="13">
        <v>115.97999999999999</v>
      </c>
      <c r="H77" s="21">
        <v>34448.339999999997</v>
      </c>
      <c r="I77" s="7">
        <v>30332.86</v>
      </c>
      <c r="J77" s="30">
        <v>4115.4799999999996</v>
      </c>
      <c r="K77" s="21">
        <v>34448.339999999997</v>
      </c>
      <c r="L77" s="12" t="s">
        <v>451</v>
      </c>
    </row>
    <row r="78" spans="1:12" hidden="1" x14ac:dyDescent="0.25">
      <c r="A78" s="11" t="s">
        <v>24</v>
      </c>
      <c r="B78" s="9" t="s">
        <v>455</v>
      </c>
      <c r="C78" s="28" t="s">
        <v>487</v>
      </c>
      <c r="D78" s="8" t="s">
        <v>51</v>
      </c>
      <c r="E78" s="16">
        <v>21199</v>
      </c>
      <c r="F78" s="16">
        <v>7184</v>
      </c>
      <c r="G78" s="13">
        <v>215.51999999999998</v>
      </c>
      <c r="H78" s="21">
        <v>64013.67</v>
      </c>
      <c r="I78" s="7">
        <v>24528.16</v>
      </c>
      <c r="J78" s="30">
        <v>39485.51</v>
      </c>
      <c r="K78" s="21">
        <v>64013.67</v>
      </c>
      <c r="L78" s="12" t="s">
        <v>451</v>
      </c>
    </row>
    <row r="79" spans="1:12" hidden="1" x14ac:dyDescent="0.25">
      <c r="A79" s="11" t="s">
        <v>24</v>
      </c>
      <c r="B79" s="9" t="s">
        <v>455</v>
      </c>
      <c r="C79" s="28" t="s">
        <v>487</v>
      </c>
      <c r="D79" s="8" t="s">
        <v>107</v>
      </c>
      <c r="E79" s="16">
        <v>9011</v>
      </c>
      <c r="F79" s="16">
        <v>3341</v>
      </c>
      <c r="G79" s="13">
        <v>100.22999999999999</v>
      </c>
      <c r="H79" s="21">
        <v>29770.28</v>
      </c>
      <c r="I79" s="7">
        <v>29770.28</v>
      </c>
      <c r="J79" s="30">
        <v>0</v>
      </c>
      <c r="K79" s="21">
        <v>29770.28</v>
      </c>
      <c r="L79" s="12" t="s">
        <v>451</v>
      </c>
    </row>
    <row r="80" spans="1:12" hidden="1" x14ac:dyDescent="0.25">
      <c r="A80" s="11" t="s">
        <v>24</v>
      </c>
      <c r="B80" s="9" t="s">
        <v>455</v>
      </c>
      <c r="C80" s="28" t="s">
        <v>487</v>
      </c>
      <c r="D80" s="8" t="s">
        <v>134</v>
      </c>
      <c r="E80" s="16">
        <v>33351</v>
      </c>
      <c r="F80" s="16">
        <v>10876</v>
      </c>
      <c r="G80" s="13">
        <v>326.27999999999997</v>
      </c>
      <c r="H80" s="21">
        <v>96911.57</v>
      </c>
      <c r="I80" s="7">
        <v>43496.25</v>
      </c>
      <c r="J80" s="30">
        <v>53415.32</v>
      </c>
      <c r="K80" s="21">
        <v>96911.57</v>
      </c>
      <c r="L80" s="12" t="s">
        <v>451</v>
      </c>
    </row>
    <row r="81" spans="1:12" hidden="1" x14ac:dyDescent="0.25">
      <c r="A81" s="11" t="s">
        <v>24</v>
      </c>
      <c r="B81" s="9" t="s">
        <v>455</v>
      </c>
      <c r="C81" s="28" t="s">
        <v>487</v>
      </c>
      <c r="D81" s="8" t="s">
        <v>138</v>
      </c>
      <c r="E81" s="16">
        <v>23145</v>
      </c>
      <c r="F81" s="16">
        <v>7862</v>
      </c>
      <c r="G81" s="13">
        <v>235.85999999999999</v>
      </c>
      <c r="H81" s="21">
        <v>70055.05</v>
      </c>
      <c r="I81" s="7">
        <v>41549.35</v>
      </c>
      <c r="J81" s="30">
        <v>28505.7</v>
      </c>
      <c r="K81" s="21">
        <v>70055.05</v>
      </c>
      <c r="L81" s="12" t="s">
        <v>451</v>
      </c>
    </row>
    <row r="82" spans="1:12" hidden="1" x14ac:dyDescent="0.25">
      <c r="A82" s="11" t="s">
        <v>24</v>
      </c>
      <c r="B82" s="9" t="s">
        <v>455</v>
      </c>
      <c r="C82" s="28" t="s">
        <v>495</v>
      </c>
      <c r="D82" s="8" t="s">
        <v>161</v>
      </c>
      <c r="E82" s="16">
        <v>617525</v>
      </c>
      <c r="F82" s="16">
        <v>194021</v>
      </c>
      <c r="G82" s="13">
        <v>5820.63</v>
      </c>
      <c r="H82" s="21">
        <v>1728841.43</v>
      </c>
      <c r="I82" s="7">
        <v>937815.46</v>
      </c>
      <c r="J82" s="30">
        <v>791025.97</v>
      </c>
      <c r="K82" s="21">
        <v>1728841.43</v>
      </c>
      <c r="L82" s="12" t="s">
        <v>451</v>
      </c>
    </row>
    <row r="83" spans="1:12" hidden="1" x14ac:dyDescent="0.25">
      <c r="A83" s="11" t="s">
        <v>24</v>
      </c>
      <c r="B83" s="9" t="s">
        <v>455</v>
      </c>
      <c r="C83" s="28" t="s">
        <v>487</v>
      </c>
      <c r="D83" s="8" t="s">
        <v>196</v>
      </c>
      <c r="E83" s="16">
        <v>15522</v>
      </c>
      <c r="F83" s="16">
        <v>5350</v>
      </c>
      <c r="G83" s="13">
        <v>160.5</v>
      </c>
      <c r="H83" s="21">
        <v>47671.65</v>
      </c>
      <c r="I83" s="7">
        <v>32523.74</v>
      </c>
      <c r="J83" s="30">
        <v>15147.91</v>
      </c>
      <c r="K83" s="21">
        <v>47671.65</v>
      </c>
      <c r="L83" s="12" t="s">
        <v>451</v>
      </c>
    </row>
    <row r="84" spans="1:12" hidden="1" x14ac:dyDescent="0.25">
      <c r="A84" s="11" t="s">
        <v>24</v>
      </c>
      <c r="B84" s="9" t="s">
        <v>455</v>
      </c>
      <c r="C84" s="28" t="s">
        <v>487</v>
      </c>
      <c r="D84" s="8" t="s">
        <v>198</v>
      </c>
      <c r="E84" s="16">
        <v>62097</v>
      </c>
      <c r="F84" s="16">
        <v>21260</v>
      </c>
      <c r="G84" s="13">
        <v>637.79999999999995</v>
      </c>
      <c r="H84" s="21">
        <v>189439.13</v>
      </c>
      <c r="I84" s="7">
        <v>61652.43</v>
      </c>
      <c r="J84" s="30">
        <v>127786.7</v>
      </c>
      <c r="K84" s="21">
        <v>189439.13</v>
      </c>
      <c r="L84" s="12" t="s">
        <v>451</v>
      </c>
    </row>
    <row r="85" spans="1:12" hidden="1" x14ac:dyDescent="0.25">
      <c r="A85" s="11" t="s">
        <v>24</v>
      </c>
      <c r="B85" s="9" t="s">
        <v>455</v>
      </c>
      <c r="C85" s="28" t="s">
        <v>487</v>
      </c>
      <c r="D85" s="8" t="s">
        <v>203</v>
      </c>
      <c r="E85" s="16">
        <v>29952</v>
      </c>
      <c r="F85" s="16">
        <v>9793</v>
      </c>
      <c r="G85" s="13">
        <v>293.78999999999996</v>
      </c>
      <c r="H85" s="21">
        <v>87261.4</v>
      </c>
      <c r="I85" s="7">
        <v>58004.23</v>
      </c>
      <c r="J85" s="30">
        <v>29257.17</v>
      </c>
      <c r="K85" s="21">
        <v>87261.4</v>
      </c>
      <c r="L85" s="12" t="s">
        <v>451</v>
      </c>
    </row>
    <row r="86" spans="1:12" hidden="1" x14ac:dyDescent="0.25">
      <c r="A86" s="29" t="s">
        <v>24</v>
      </c>
      <c r="B86" s="9" t="s">
        <v>455</v>
      </c>
      <c r="C86" s="28" t="s">
        <v>487</v>
      </c>
      <c r="D86" s="8" t="s">
        <v>297</v>
      </c>
      <c r="E86" s="16">
        <v>27166</v>
      </c>
      <c r="F86" s="16">
        <v>8242</v>
      </c>
      <c r="G86" s="13">
        <v>247.26</v>
      </c>
      <c r="H86" s="21">
        <v>73441.08</v>
      </c>
      <c r="I86" s="7">
        <v>62339.31</v>
      </c>
      <c r="J86" s="30">
        <v>11101.77</v>
      </c>
      <c r="K86" s="21">
        <v>73441.08</v>
      </c>
      <c r="L86" s="31" t="s">
        <v>451</v>
      </c>
    </row>
    <row r="87" spans="1:12" hidden="1" x14ac:dyDescent="0.25">
      <c r="A87" s="11" t="s">
        <v>24</v>
      </c>
      <c r="B87" s="9" t="s">
        <v>455</v>
      </c>
      <c r="C87" s="28" t="s">
        <v>487</v>
      </c>
      <c r="D87" s="8" t="s">
        <v>332</v>
      </c>
      <c r="E87" s="16">
        <v>10743</v>
      </c>
      <c r="F87" s="16">
        <v>3812</v>
      </c>
      <c r="G87" s="13">
        <v>114.36</v>
      </c>
      <c r="H87" s="21">
        <v>33967.17</v>
      </c>
      <c r="I87" s="7">
        <v>17599.3</v>
      </c>
      <c r="J87" s="30">
        <v>16367.87</v>
      </c>
      <c r="K87" s="21">
        <v>33967.17</v>
      </c>
      <c r="L87" s="12" t="s">
        <v>451</v>
      </c>
    </row>
    <row r="88" spans="1:12" hidden="1" x14ac:dyDescent="0.25">
      <c r="A88" s="11" t="s">
        <v>24</v>
      </c>
      <c r="B88" s="9" t="s">
        <v>455</v>
      </c>
      <c r="C88" s="28" t="s">
        <v>487</v>
      </c>
      <c r="D88" s="8" t="s">
        <v>350</v>
      </c>
      <c r="E88" s="16">
        <v>24347</v>
      </c>
      <c r="F88" s="16">
        <v>8500</v>
      </c>
      <c r="G88" s="13">
        <v>255</v>
      </c>
      <c r="H88" s="21">
        <v>75740.010000000009</v>
      </c>
      <c r="I88" s="7">
        <v>40308.93</v>
      </c>
      <c r="J88" s="30">
        <v>35431.08</v>
      </c>
      <c r="K88" s="21">
        <v>75740.010000000009</v>
      </c>
      <c r="L88" s="12" t="s">
        <v>451</v>
      </c>
    </row>
    <row r="89" spans="1:12" hidden="1" x14ac:dyDescent="0.25">
      <c r="A89" s="11" t="s">
        <v>24</v>
      </c>
      <c r="B89" s="9" t="s">
        <v>455</v>
      </c>
      <c r="C89" s="28" t="s">
        <v>487</v>
      </c>
      <c r="D89" s="8" t="s">
        <v>367</v>
      </c>
      <c r="E89" s="16">
        <v>20754</v>
      </c>
      <c r="F89" s="16">
        <v>6820</v>
      </c>
      <c r="G89" s="13">
        <v>204.6</v>
      </c>
      <c r="H89" s="21">
        <v>60770.22</v>
      </c>
      <c r="I89" s="7">
        <v>23081.06</v>
      </c>
      <c r="J89" s="30">
        <v>37689.160000000003</v>
      </c>
      <c r="K89" s="21">
        <v>60770.22</v>
      </c>
      <c r="L89" s="12" t="s">
        <v>451</v>
      </c>
    </row>
    <row r="90" spans="1:12" hidden="1" x14ac:dyDescent="0.25">
      <c r="A90" s="11" t="s">
        <v>24</v>
      </c>
      <c r="B90" s="9" t="s">
        <v>455</v>
      </c>
      <c r="C90" s="28" t="s">
        <v>487</v>
      </c>
      <c r="D90" s="8" t="s">
        <v>376</v>
      </c>
      <c r="E90" s="16">
        <v>9440</v>
      </c>
      <c r="F90" s="16">
        <v>3358</v>
      </c>
      <c r="G90" s="13">
        <v>100.74</v>
      </c>
      <c r="H90" s="21">
        <v>29921.759999999998</v>
      </c>
      <c r="I90" s="7">
        <v>15665.96</v>
      </c>
      <c r="J90" s="30">
        <v>14255.8</v>
      </c>
      <c r="K90" s="21">
        <v>29921.759999999998</v>
      </c>
      <c r="L90" s="12" t="s">
        <v>451</v>
      </c>
    </row>
    <row r="91" spans="1:12" hidden="1" x14ac:dyDescent="0.25">
      <c r="A91" s="11" t="s">
        <v>24</v>
      </c>
      <c r="B91" s="9" t="s">
        <v>455</v>
      </c>
      <c r="C91" s="28" t="s">
        <v>487</v>
      </c>
      <c r="D91" s="8" t="s">
        <v>381</v>
      </c>
      <c r="E91" s="16">
        <v>53188</v>
      </c>
      <c r="F91" s="16">
        <v>15762</v>
      </c>
      <c r="G91" s="13">
        <v>472.85999999999996</v>
      </c>
      <c r="H91" s="21">
        <v>140448.71</v>
      </c>
      <c r="I91" s="7">
        <v>53274.09</v>
      </c>
      <c r="J91" s="30">
        <v>87174.62</v>
      </c>
      <c r="K91" s="21">
        <v>140448.71</v>
      </c>
      <c r="L91" s="12" t="s">
        <v>451</v>
      </c>
    </row>
    <row r="92" spans="1:12" hidden="1" x14ac:dyDescent="0.25">
      <c r="A92" s="11" t="s">
        <v>24</v>
      </c>
      <c r="B92" s="9" t="s">
        <v>455</v>
      </c>
      <c r="C92" s="28" t="s">
        <v>487</v>
      </c>
      <c r="D92" s="8" t="s">
        <v>389</v>
      </c>
      <c r="E92" s="16">
        <v>37553</v>
      </c>
      <c r="F92" s="16">
        <v>11614</v>
      </c>
      <c r="G92" s="13">
        <v>348.41999999999996</v>
      </c>
      <c r="H92" s="21">
        <v>103487.58</v>
      </c>
      <c r="I92" s="7">
        <v>49131.25</v>
      </c>
      <c r="J92" s="30">
        <v>54356.33</v>
      </c>
      <c r="K92" s="21">
        <v>103487.58</v>
      </c>
      <c r="L92" s="12" t="s">
        <v>451</v>
      </c>
    </row>
    <row r="93" spans="1:12" hidden="1" x14ac:dyDescent="0.25">
      <c r="A93" s="11" t="s">
        <v>24</v>
      </c>
      <c r="B93" s="9" t="s">
        <v>455</v>
      </c>
      <c r="C93" s="28" t="s">
        <v>487</v>
      </c>
      <c r="D93" s="8" t="s">
        <v>404</v>
      </c>
      <c r="E93" s="16">
        <v>15351</v>
      </c>
      <c r="F93" s="16">
        <v>5636</v>
      </c>
      <c r="G93" s="13">
        <v>169.07999999999998</v>
      </c>
      <c r="H93" s="21">
        <v>50220.08</v>
      </c>
      <c r="I93" s="7">
        <v>21103.18</v>
      </c>
      <c r="J93" s="30">
        <v>29116.9</v>
      </c>
      <c r="K93" s="21">
        <v>50220.08</v>
      </c>
      <c r="L93" s="12" t="s">
        <v>451</v>
      </c>
    </row>
    <row r="94" spans="1:12" hidden="1" x14ac:dyDescent="0.25">
      <c r="A94" s="11" t="s">
        <v>24</v>
      </c>
      <c r="B94" s="9" t="s">
        <v>455</v>
      </c>
      <c r="C94" s="28" t="s">
        <v>487</v>
      </c>
      <c r="D94" s="8" t="s">
        <v>415</v>
      </c>
      <c r="E94" s="16">
        <v>8555</v>
      </c>
      <c r="F94" s="16">
        <v>3100</v>
      </c>
      <c r="G94" s="13">
        <v>93</v>
      </c>
      <c r="H94" s="21">
        <v>27622.83</v>
      </c>
      <c r="I94" s="7">
        <v>27622.83</v>
      </c>
      <c r="J94" s="30">
        <v>0</v>
      </c>
      <c r="K94" s="21">
        <v>27622.83</v>
      </c>
      <c r="L94" s="12" t="s">
        <v>451</v>
      </c>
    </row>
    <row r="95" spans="1:12" hidden="1" x14ac:dyDescent="0.25">
      <c r="A95" s="11" t="s">
        <v>24</v>
      </c>
      <c r="B95" s="9" t="s">
        <v>455</v>
      </c>
      <c r="C95" s="28" t="s">
        <v>487</v>
      </c>
      <c r="D95" s="8" t="s">
        <v>419</v>
      </c>
      <c r="E95" s="16">
        <v>8012</v>
      </c>
      <c r="F95" s="16">
        <v>2944</v>
      </c>
      <c r="G95" s="13">
        <v>88.32</v>
      </c>
      <c r="H95" s="21">
        <v>26232.77</v>
      </c>
      <c r="I95" s="7">
        <v>26232.77</v>
      </c>
      <c r="J95" s="30">
        <v>0</v>
      </c>
      <c r="K95" s="21">
        <v>26232.77</v>
      </c>
      <c r="L95" s="12" t="s">
        <v>451</v>
      </c>
    </row>
    <row r="96" spans="1:12" hidden="1" x14ac:dyDescent="0.25">
      <c r="A96" s="11" t="s">
        <v>24</v>
      </c>
      <c r="B96" s="9" t="s">
        <v>455</v>
      </c>
      <c r="C96" s="28" t="s">
        <v>487</v>
      </c>
      <c r="D96" s="8" t="s">
        <v>422</v>
      </c>
      <c r="E96" s="16">
        <v>13545</v>
      </c>
      <c r="F96" s="16">
        <v>4605</v>
      </c>
      <c r="G96" s="13">
        <v>138.15</v>
      </c>
      <c r="H96" s="21">
        <v>41033.26</v>
      </c>
      <c r="I96" s="7">
        <v>29979.81</v>
      </c>
      <c r="J96" s="30">
        <v>11053.45</v>
      </c>
      <c r="K96" s="21">
        <v>41033.26</v>
      </c>
      <c r="L96" s="12" t="s">
        <v>451</v>
      </c>
    </row>
    <row r="97" spans="1:12" hidden="1" x14ac:dyDescent="0.25">
      <c r="A97" s="11" t="s">
        <v>24</v>
      </c>
      <c r="B97" s="9" t="s">
        <v>450</v>
      </c>
      <c r="C97" s="28" t="s">
        <v>481</v>
      </c>
      <c r="D97" s="8" t="s">
        <v>114</v>
      </c>
      <c r="E97" s="16">
        <v>12117</v>
      </c>
      <c r="F97" s="16">
        <v>4992</v>
      </c>
      <c r="G97" s="13">
        <v>149.76</v>
      </c>
      <c r="H97" s="21">
        <v>44481.66</v>
      </c>
      <c r="I97" s="7">
        <v>44481.66</v>
      </c>
      <c r="J97" s="30">
        <v>0</v>
      </c>
      <c r="K97" s="21">
        <v>44481.66</v>
      </c>
      <c r="L97" s="12" t="s">
        <v>451</v>
      </c>
    </row>
    <row r="98" spans="1:12" hidden="1" x14ac:dyDescent="0.25">
      <c r="A98" s="11" t="s">
        <v>24</v>
      </c>
      <c r="B98" s="9" t="s">
        <v>450</v>
      </c>
      <c r="C98" s="28" t="s">
        <v>481</v>
      </c>
      <c r="D98" s="8" t="s">
        <v>167</v>
      </c>
      <c r="E98" s="16">
        <v>4710</v>
      </c>
      <c r="F98" s="16">
        <v>1928</v>
      </c>
      <c r="G98" s="13">
        <v>57.839999999999996</v>
      </c>
      <c r="H98" s="21">
        <v>17179.62</v>
      </c>
      <c r="I98" s="7">
        <v>17179.62</v>
      </c>
      <c r="J98" s="30">
        <v>0</v>
      </c>
      <c r="K98" s="21">
        <v>17179.62</v>
      </c>
      <c r="L98" s="12" t="s">
        <v>451</v>
      </c>
    </row>
    <row r="99" spans="1:12" hidden="1" x14ac:dyDescent="0.25">
      <c r="A99" s="11" t="s">
        <v>24</v>
      </c>
      <c r="B99" s="9" t="s">
        <v>450</v>
      </c>
      <c r="C99" s="28" t="s">
        <v>481</v>
      </c>
      <c r="D99" s="8" t="s">
        <v>190</v>
      </c>
      <c r="E99" s="16">
        <v>6307</v>
      </c>
      <c r="F99" s="16">
        <v>2335</v>
      </c>
      <c r="G99" s="13">
        <v>70.05</v>
      </c>
      <c r="H99" s="21">
        <v>20806.23</v>
      </c>
      <c r="I99" s="7">
        <v>13304.66</v>
      </c>
      <c r="J99" s="30">
        <v>7501.57</v>
      </c>
      <c r="K99" s="21">
        <v>20806.23</v>
      </c>
      <c r="L99" s="12" t="s">
        <v>451</v>
      </c>
    </row>
    <row r="100" spans="1:12" hidden="1" x14ac:dyDescent="0.25">
      <c r="A100" s="11" t="s">
        <v>24</v>
      </c>
      <c r="B100" s="9" t="s">
        <v>450</v>
      </c>
      <c r="C100" s="28" t="s">
        <v>481</v>
      </c>
      <c r="D100" s="8" t="s">
        <v>306</v>
      </c>
      <c r="E100" s="16">
        <v>8122</v>
      </c>
      <c r="F100" s="16">
        <v>3262</v>
      </c>
      <c r="G100" s="13">
        <v>97.86</v>
      </c>
      <c r="H100" s="21">
        <v>29066.34</v>
      </c>
      <c r="I100" s="7">
        <v>24160.52</v>
      </c>
      <c r="J100" s="30">
        <v>4905.82</v>
      </c>
      <c r="K100" s="21">
        <v>29066.34</v>
      </c>
      <c r="L100" s="12" t="s">
        <v>451</v>
      </c>
    </row>
    <row r="101" spans="1:12" hidden="1" x14ac:dyDescent="0.25">
      <c r="A101" s="11" t="s">
        <v>24</v>
      </c>
      <c r="B101" s="9" t="s">
        <v>450</v>
      </c>
      <c r="C101" s="28" t="s">
        <v>481</v>
      </c>
      <c r="D101" s="8" t="s">
        <v>325</v>
      </c>
      <c r="E101" s="16">
        <v>14470</v>
      </c>
      <c r="F101" s="16">
        <v>5362</v>
      </c>
      <c r="G101" s="13">
        <v>160.85999999999999</v>
      </c>
      <c r="H101" s="21">
        <v>47778.58</v>
      </c>
      <c r="I101" s="7">
        <v>21789.88</v>
      </c>
      <c r="J101" s="30">
        <v>25988.7</v>
      </c>
      <c r="K101" s="21">
        <v>47778.58</v>
      </c>
      <c r="L101" s="12" t="s">
        <v>451</v>
      </c>
    </row>
    <row r="102" spans="1:12" hidden="1" x14ac:dyDescent="0.25">
      <c r="A102" s="11" t="s">
        <v>24</v>
      </c>
      <c r="B102" s="9" t="s">
        <v>450</v>
      </c>
      <c r="C102" s="28" t="s">
        <v>481</v>
      </c>
      <c r="D102" s="8" t="s">
        <v>354</v>
      </c>
      <c r="E102" s="16">
        <v>35404</v>
      </c>
      <c r="F102" s="16">
        <v>13378</v>
      </c>
      <c r="G102" s="13">
        <v>401.34</v>
      </c>
      <c r="H102" s="21">
        <v>119205.86</v>
      </c>
      <c r="I102" s="7">
        <v>94620.84</v>
      </c>
      <c r="J102" s="30">
        <v>24585.02</v>
      </c>
      <c r="K102" s="21">
        <v>119205.86</v>
      </c>
      <c r="L102" s="12" t="s">
        <v>451</v>
      </c>
    </row>
    <row r="103" spans="1:12" hidden="1" x14ac:dyDescent="0.25">
      <c r="A103" s="11" t="s">
        <v>87</v>
      </c>
      <c r="B103" s="9" t="s">
        <v>470</v>
      </c>
      <c r="C103" s="28" t="s">
        <v>490</v>
      </c>
      <c r="D103" s="8" t="s">
        <v>88</v>
      </c>
      <c r="E103" s="16">
        <v>23548</v>
      </c>
      <c r="F103" s="16">
        <v>8772</v>
      </c>
      <c r="G103" s="13">
        <v>263.15999999999997</v>
      </c>
      <c r="H103" s="21">
        <v>78163.69</v>
      </c>
      <c r="I103" s="7">
        <v>48366.91</v>
      </c>
      <c r="J103" s="30">
        <v>29796.78</v>
      </c>
      <c r="K103" s="21">
        <v>78163.69</v>
      </c>
      <c r="L103" s="12" t="s">
        <v>454</v>
      </c>
    </row>
    <row r="104" spans="1:12" hidden="1" x14ac:dyDescent="0.25">
      <c r="A104" s="11" t="s">
        <v>87</v>
      </c>
      <c r="B104" s="9" t="s">
        <v>470</v>
      </c>
      <c r="C104" s="28" t="s">
        <v>490</v>
      </c>
      <c r="D104" s="8" t="s">
        <v>92</v>
      </c>
      <c r="E104" s="16">
        <v>52533</v>
      </c>
      <c r="F104" s="16">
        <v>17833</v>
      </c>
      <c r="G104" s="13">
        <v>534.99</v>
      </c>
      <c r="H104" s="21">
        <v>158902.53999999998</v>
      </c>
      <c r="I104" s="7">
        <v>86367.62</v>
      </c>
      <c r="J104" s="30">
        <v>72534.92</v>
      </c>
      <c r="K104" s="21">
        <v>158902.53999999998</v>
      </c>
      <c r="L104" s="12" t="s">
        <v>454</v>
      </c>
    </row>
    <row r="105" spans="1:12" hidden="1" x14ac:dyDescent="0.25">
      <c r="A105" s="11" t="s">
        <v>87</v>
      </c>
      <c r="B105" s="9" t="s">
        <v>470</v>
      </c>
      <c r="C105" s="28" t="s">
        <v>490</v>
      </c>
      <c r="D105" s="8" t="s">
        <v>110</v>
      </c>
      <c r="E105" s="16">
        <v>14668</v>
      </c>
      <c r="F105" s="16">
        <v>5577</v>
      </c>
      <c r="G105" s="13">
        <v>167.31</v>
      </c>
      <c r="H105" s="21">
        <v>49694.36</v>
      </c>
      <c r="I105" s="7">
        <v>34560.89</v>
      </c>
      <c r="J105" s="30">
        <v>15133.47</v>
      </c>
      <c r="K105" s="21">
        <v>49694.36</v>
      </c>
      <c r="L105" s="12" t="s">
        <v>454</v>
      </c>
    </row>
    <row r="106" spans="1:12" hidden="1" x14ac:dyDescent="0.25">
      <c r="A106" s="11" t="s">
        <v>87</v>
      </c>
      <c r="B106" s="9" t="s">
        <v>470</v>
      </c>
      <c r="C106" s="28" t="s">
        <v>490</v>
      </c>
      <c r="D106" s="8" t="s">
        <v>119</v>
      </c>
      <c r="E106" s="16">
        <v>29951</v>
      </c>
      <c r="F106" s="16">
        <v>8448</v>
      </c>
      <c r="G106" s="13">
        <v>253.44</v>
      </c>
      <c r="H106" s="21">
        <v>75276.66</v>
      </c>
      <c r="I106" s="7">
        <v>75276.66</v>
      </c>
      <c r="J106" s="30">
        <v>0</v>
      </c>
      <c r="K106" s="21">
        <v>75276.66</v>
      </c>
      <c r="L106" s="12" t="s">
        <v>454</v>
      </c>
    </row>
    <row r="107" spans="1:12" hidden="1" x14ac:dyDescent="0.25">
      <c r="A107" s="11" t="s">
        <v>87</v>
      </c>
      <c r="B107" s="9" t="s">
        <v>470</v>
      </c>
      <c r="C107" s="28" t="s">
        <v>490</v>
      </c>
      <c r="D107" s="8" t="s">
        <v>160</v>
      </c>
      <c r="E107" s="16">
        <v>5913</v>
      </c>
      <c r="F107" s="16">
        <v>2138</v>
      </c>
      <c r="G107" s="13">
        <v>64.14</v>
      </c>
      <c r="H107" s="21">
        <v>19050.84</v>
      </c>
      <c r="I107" s="7">
        <v>673.03</v>
      </c>
      <c r="J107" s="30">
        <v>18377.810000000001</v>
      </c>
      <c r="K107" s="21">
        <v>19050.84</v>
      </c>
      <c r="L107" s="12" t="s">
        <v>454</v>
      </c>
    </row>
    <row r="108" spans="1:12" hidden="1" x14ac:dyDescent="0.25">
      <c r="A108" s="11" t="s">
        <v>87</v>
      </c>
      <c r="B108" s="9" t="s">
        <v>470</v>
      </c>
      <c r="C108" s="28" t="s">
        <v>490</v>
      </c>
      <c r="D108" s="8" t="s">
        <v>173</v>
      </c>
      <c r="E108" s="16">
        <v>85797</v>
      </c>
      <c r="F108" s="16">
        <v>30252</v>
      </c>
      <c r="G108" s="13">
        <v>907.56</v>
      </c>
      <c r="H108" s="21">
        <v>269563.15000000002</v>
      </c>
      <c r="I108" s="7">
        <v>229879.1</v>
      </c>
      <c r="J108" s="30">
        <v>39684.050000000003</v>
      </c>
      <c r="K108" s="21">
        <v>269563.15000000002</v>
      </c>
      <c r="L108" s="12" t="s">
        <v>454</v>
      </c>
    </row>
    <row r="109" spans="1:12" hidden="1" x14ac:dyDescent="0.25">
      <c r="A109" s="11" t="s">
        <v>87</v>
      </c>
      <c r="B109" s="9" t="s">
        <v>470</v>
      </c>
      <c r="C109" s="28" t="s">
        <v>490</v>
      </c>
      <c r="D109" s="8" t="s">
        <v>177</v>
      </c>
      <c r="E109" s="16">
        <v>10504</v>
      </c>
      <c r="F109" s="16">
        <v>4237</v>
      </c>
      <c r="G109" s="13">
        <v>127.11</v>
      </c>
      <c r="H109" s="21">
        <v>37754.17</v>
      </c>
      <c r="I109" s="7">
        <v>37754.17</v>
      </c>
      <c r="J109" s="30">
        <v>0</v>
      </c>
      <c r="K109" s="21">
        <v>37754.17</v>
      </c>
      <c r="L109" s="12" t="s">
        <v>454</v>
      </c>
    </row>
    <row r="110" spans="1:12" hidden="1" x14ac:dyDescent="0.25">
      <c r="A110" s="11" t="s">
        <v>87</v>
      </c>
      <c r="B110" s="9" t="s">
        <v>470</v>
      </c>
      <c r="C110" s="28" t="s">
        <v>490</v>
      </c>
      <c r="D110" s="8" t="s">
        <v>191</v>
      </c>
      <c r="E110" s="16">
        <v>16229</v>
      </c>
      <c r="F110" s="16">
        <v>5648</v>
      </c>
      <c r="G110" s="13">
        <v>169.44</v>
      </c>
      <c r="H110" s="21">
        <v>50327.009999999995</v>
      </c>
      <c r="I110" s="7">
        <v>31736.94</v>
      </c>
      <c r="J110" s="30">
        <v>18590.07</v>
      </c>
      <c r="K110" s="21">
        <v>50327.009999999995</v>
      </c>
      <c r="L110" s="12" t="s">
        <v>454</v>
      </c>
    </row>
    <row r="111" spans="1:12" hidden="1" x14ac:dyDescent="0.25">
      <c r="A111" s="11" t="s">
        <v>87</v>
      </c>
      <c r="B111" s="9" t="s">
        <v>470</v>
      </c>
      <c r="C111" s="28" t="s">
        <v>490</v>
      </c>
      <c r="D111" s="8" t="s">
        <v>235</v>
      </c>
      <c r="E111" s="16">
        <v>11329</v>
      </c>
      <c r="F111" s="16">
        <v>3328</v>
      </c>
      <c r="G111" s="13">
        <v>99.84</v>
      </c>
      <c r="H111" s="21">
        <v>29654.44</v>
      </c>
      <c r="I111" s="7">
        <v>27274.57</v>
      </c>
      <c r="J111" s="30">
        <v>2379.87</v>
      </c>
      <c r="K111" s="21">
        <v>29654.44</v>
      </c>
      <c r="L111" s="12" t="s">
        <v>454</v>
      </c>
    </row>
    <row r="112" spans="1:12" hidden="1" x14ac:dyDescent="0.25">
      <c r="A112" s="11" t="s">
        <v>87</v>
      </c>
      <c r="B112" s="9" t="s">
        <v>470</v>
      </c>
      <c r="C112" s="28" t="s">
        <v>490</v>
      </c>
      <c r="D112" s="8" t="s">
        <v>237</v>
      </c>
      <c r="E112" s="16">
        <v>15410</v>
      </c>
      <c r="F112" s="16">
        <v>6208</v>
      </c>
      <c r="G112" s="13">
        <v>186.23999999999998</v>
      </c>
      <c r="H112" s="21">
        <v>55316.94</v>
      </c>
      <c r="I112" s="7">
        <v>55316.94</v>
      </c>
      <c r="J112" s="30">
        <v>0</v>
      </c>
      <c r="K112" s="21">
        <v>55316.94</v>
      </c>
      <c r="L112" s="12" t="s">
        <v>454</v>
      </c>
    </row>
    <row r="113" spans="1:12" hidden="1" x14ac:dyDescent="0.25">
      <c r="A113" s="11" t="s">
        <v>87</v>
      </c>
      <c r="B113" s="9" t="s">
        <v>470</v>
      </c>
      <c r="C113" s="28" t="s">
        <v>490</v>
      </c>
      <c r="D113" s="8" t="s">
        <v>254</v>
      </c>
      <c r="E113" s="16">
        <v>15799</v>
      </c>
      <c r="F113" s="16">
        <v>4998</v>
      </c>
      <c r="G113" s="13">
        <v>149.94</v>
      </c>
      <c r="H113" s="21">
        <v>44535.12</v>
      </c>
      <c r="I113" s="7">
        <v>44535.12</v>
      </c>
      <c r="J113" s="30">
        <v>0</v>
      </c>
      <c r="K113" s="21">
        <v>44535.12</v>
      </c>
      <c r="L113" s="12" t="s">
        <v>454</v>
      </c>
    </row>
    <row r="114" spans="1:12" hidden="1" x14ac:dyDescent="0.25">
      <c r="A114" s="11" t="s">
        <v>87</v>
      </c>
      <c r="B114" s="9" t="s">
        <v>470</v>
      </c>
      <c r="C114" s="28" t="s">
        <v>490</v>
      </c>
      <c r="D114" s="8" t="s">
        <v>263</v>
      </c>
      <c r="E114" s="16">
        <v>12960</v>
      </c>
      <c r="F114" s="16">
        <v>4921</v>
      </c>
      <c r="G114" s="13">
        <v>147.63</v>
      </c>
      <c r="H114" s="21">
        <v>43849.01</v>
      </c>
      <c r="I114" s="7">
        <v>43849.01</v>
      </c>
      <c r="J114" s="30">
        <v>0</v>
      </c>
      <c r="K114" s="21">
        <v>43849.01</v>
      </c>
      <c r="L114" s="12" t="s">
        <v>454</v>
      </c>
    </row>
    <row r="115" spans="1:12" hidden="1" x14ac:dyDescent="0.25">
      <c r="A115" s="11" t="s">
        <v>87</v>
      </c>
      <c r="B115" s="9" t="s">
        <v>470</v>
      </c>
      <c r="C115" s="28" t="s">
        <v>490</v>
      </c>
      <c r="D115" s="8" t="s">
        <v>274</v>
      </c>
      <c r="E115" s="16">
        <v>17452</v>
      </c>
      <c r="F115" s="16">
        <v>4878</v>
      </c>
      <c r="G115" s="13">
        <v>146.34</v>
      </c>
      <c r="H115" s="21">
        <v>43465.85</v>
      </c>
      <c r="I115" s="7">
        <v>31651.040000000001</v>
      </c>
      <c r="J115" s="30">
        <v>11814.81</v>
      </c>
      <c r="K115" s="21">
        <v>43465.85</v>
      </c>
      <c r="L115" s="12" t="s">
        <v>454</v>
      </c>
    </row>
    <row r="116" spans="1:12" hidden="1" x14ac:dyDescent="0.25">
      <c r="A116" s="11" t="s">
        <v>87</v>
      </c>
      <c r="B116" s="9" t="s">
        <v>470</v>
      </c>
      <c r="C116" s="28" t="s">
        <v>490</v>
      </c>
      <c r="D116" s="8" t="s">
        <v>284</v>
      </c>
      <c r="E116" s="16">
        <v>12313</v>
      </c>
      <c r="F116" s="16">
        <v>3755</v>
      </c>
      <c r="G116" s="13">
        <v>112.64999999999999</v>
      </c>
      <c r="H116" s="21">
        <v>33459.26</v>
      </c>
      <c r="I116" s="7">
        <v>19668.77</v>
      </c>
      <c r="J116" s="30">
        <v>13790.49</v>
      </c>
      <c r="K116" s="21">
        <v>33459.26</v>
      </c>
      <c r="L116" s="12" t="s">
        <v>454</v>
      </c>
    </row>
    <row r="117" spans="1:12" hidden="1" x14ac:dyDescent="0.25">
      <c r="A117" s="11" t="s">
        <v>87</v>
      </c>
      <c r="B117" s="9" t="s">
        <v>470</v>
      </c>
      <c r="C117" s="28" t="s">
        <v>490</v>
      </c>
      <c r="D117" s="8" t="s">
        <v>293</v>
      </c>
      <c r="E117" s="16">
        <v>12478</v>
      </c>
      <c r="F117" s="16">
        <v>5037</v>
      </c>
      <c r="G117" s="13">
        <v>151.10999999999999</v>
      </c>
      <c r="H117" s="21">
        <v>44882.64</v>
      </c>
      <c r="I117" s="7">
        <v>44882.64</v>
      </c>
      <c r="J117" s="30">
        <v>0</v>
      </c>
      <c r="K117" s="21">
        <v>44882.64</v>
      </c>
      <c r="L117" s="12" t="s">
        <v>454</v>
      </c>
    </row>
    <row r="118" spans="1:12" hidden="1" x14ac:dyDescent="0.25">
      <c r="A118" s="11" t="s">
        <v>87</v>
      </c>
      <c r="B118" s="9" t="s">
        <v>470</v>
      </c>
      <c r="C118" s="28" t="s">
        <v>490</v>
      </c>
      <c r="D118" s="8" t="s">
        <v>318</v>
      </c>
      <c r="E118" s="16">
        <v>22415</v>
      </c>
      <c r="F118" s="16">
        <v>7668</v>
      </c>
      <c r="G118" s="13">
        <v>230.04</v>
      </c>
      <c r="H118" s="21">
        <v>68326.399999999994</v>
      </c>
      <c r="I118" s="7">
        <v>64310.2</v>
      </c>
      <c r="J118" s="30">
        <v>4016.2</v>
      </c>
      <c r="K118" s="21">
        <v>68326.399999999994</v>
      </c>
      <c r="L118" s="12" t="s">
        <v>454</v>
      </c>
    </row>
    <row r="119" spans="1:12" hidden="1" x14ac:dyDescent="0.25">
      <c r="A119" s="11" t="s">
        <v>87</v>
      </c>
      <c r="B119" s="9" t="s">
        <v>470</v>
      </c>
      <c r="C119" s="28" t="s">
        <v>490</v>
      </c>
      <c r="D119" s="8" t="s">
        <v>330</v>
      </c>
      <c r="E119" s="16">
        <v>16804</v>
      </c>
      <c r="F119" s="16">
        <v>6110</v>
      </c>
      <c r="G119" s="13">
        <v>183.29999999999998</v>
      </c>
      <c r="H119" s="21">
        <v>54443.7</v>
      </c>
      <c r="I119" s="7">
        <v>52159.27</v>
      </c>
      <c r="J119" s="30">
        <v>2284.4299999999998</v>
      </c>
      <c r="K119" s="21">
        <v>54443.7</v>
      </c>
      <c r="L119" s="12" t="s">
        <v>454</v>
      </c>
    </row>
    <row r="120" spans="1:12" hidden="1" x14ac:dyDescent="0.25">
      <c r="A120" s="11" t="s">
        <v>87</v>
      </c>
      <c r="B120" s="9" t="s">
        <v>470</v>
      </c>
      <c r="C120" s="28" t="s">
        <v>490</v>
      </c>
      <c r="D120" s="8" t="s">
        <v>355</v>
      </c>
      <c r="E120" s="16">
        <v>36042</v>
      </c>
      <c r="F120" s="16">
        <v>12180</v>
      </c>
      <c r="G120" s="13">
        <v>365.4</v>
      </c>
      <c r="H120" s="21">
        <v>108530.98</v>
      </c>
      <c r="I120" s="7">
        <v>105064.64</v>
      </c>
      <c r="J120" s="30">
        <v>3466.34</v>
      </c>
      <c r="K120" s="21">
        <v>108530.98</v>
      </c>
      <c r="L120" s="12" t="s">
        <v>454</v>
      </c>
    </row>
    <row r="121" spans="1:12" hidden="1" x14ac:dyDescent="0.25">
      <c r="A121" s="11" t="s">
        <v>87</v>
      </c>
      <c r="B121" s="9" t="s">
        <v>470</v>
      </c>
      <c r="C121" s="28" t="s">
        <v>490</v>
      </c>
      <c r="D121" s="8" t="s">
        <v>360</v>
      </c>
      <c r="E121" s="16">
        <v>15631</v>
      </c>
      <c r="F121" s="16">
        <v>5795</v>
      </c>
      <c r="G121" s="13">
        <v>173.85</v>
      </c>
      <c r="H121" s="21">
        <v>51636.86</v>
      </c>
      <c r="I121" s="7">
        <v>35302.71</v>
      </c>
      <c r="J121" s="30">
        <v>16334.15</v>
      </c>
      <c r="K121" s="21">
        <v>51636.86</v>
      </c>
      <c r="L121" s="12" t="s">
        <v>454</v>
      </c>
    </row>
    <row r="122" spans="1:12" hidden="1" x14ac:dyDescent="0.25">
      <c r="A122" s="11" t="s">
        <v>87</v>
      </c>
      <c r="B122" s="9" t="s">
        <v>470</v>
      </c>
      <c r="C122" s="28" t="s">
        <v>490</v>
      </c>
      <c r="D122" s="8" t="s">
        <v>399</v>
      </c>
      <c r="E122" s="16">
        <v>11525</v>
      </c>
      <c r="F122" s="16">
        <v>3823</v>
      </c>
      <c r="G122" s="13">
        <v>114.69</v>
      </c>
      <c r="H122" s="21">
        <v>34065.18</v>
      </c>
      <c r="I122" s="7">
        <v>29234.47</v>
      </c>
      <c r="J122" s="30">
        <v>4830.71</v>
      </c>
      <c r="K122" s="21">
        <v>34065.18</v>
      </c>
      <c r="L122" s="12" t="s">
        <v>454</v>
      </c>
    </row>
    <row r="123" spans="1:12" hidden="1" x14ac:dyDescent="0.25">
      <c r="A123" s="11" t="s">
        <v>87</v>
      </c>
      <c r="B123" s="9" t="s">
        <v>470</v>
      </c>
      <c r="C123" s="28" t="s">
        <v>490</v>
      </c>
      <c r="D123" s="8" t="s">
        <v>414</v>
      </c>
      <c r="E123" s="16">
        <v>17699</v>
      </c>
      <c r="F123" s="16">
        <v>5982</v>
      </c>
      <c r="G123" s="13">
        <v>179.45999999999998</v>
      </c>
      <c r="H123" s="21">
        <v>53303.14</v>
      </c>
      <c r="I123" s="7">
        <v>36888.22</v>
      </c>
      <c r="J123" s="30">
        <v>16414.919999999998</v>
      </c>
      <c r="K123" s="21">
        <v>53303.14</v>
      </c>
      <c r="L123" s="12" t="s">
        <v>454</v>
      </c>
    </row>
    <row r="124" spans="1:12" hidden="1" x14ac:dyDescent="0.25">
      <c r="A124" s="11" t="s">
        <v>87</v>
      </c>
      <c r="B124" s="9" t="s">
        <v>470</v>
      </c>
      <c r="C124" s="28" t="s">
        <v>490</v>
      </c>
      <c r="D124" s="8" t="s">
        <v>432</v>
      </c>
      <c r="E124" s="16">
        <v>17299</v>
      </c>
      <c r="F124" s="16">
        <v>6133</v>
      </c>
      <c r="G124" s="13">
        <v>183.98999999999998</v>
      </c>
      <c r="H124" s="21">
        <v>54648.639999999999</v>
      </c>
      <c r="I124" s="7">
        <v>54648.639999999999</v>
      </c>
      <c r="J124" s="30">
        <v>0</v>
      </c>
      <c r="K124" s="21">
        <v>54648.639999999999</v>
      </c>
      <c r="L124" s="12" t="s">
        <v>454</v>
      </c>
    </row>
    <row r="125" spans="1:12" hidden="1" x14ac:dyDescent="0.25">
      <c r="A125" s="11" t="s">
        <v>53</v>
      </c>
      <c r="B125" s="9" t="s">
        <v>466</v>
      </c>
      <c r="C125" s="34" t="s">
        <v>501</v>
      </c>
      <c r="D125" s="8" t="s">
        <v>54</v>
      </c>
      <c r="E125" s="16">
        <v>54186</v>
      </c>
      <c r="F125" s="16">
        <v>13945</v>
      </c>
      <c r="G125" s="13">
        <v>418.34999999999997</v>
      </c>
      <c r="H125" s="21">
        <v>124258.17000000001</v>
      </c>
      <c r="I125" s="7">
        <v>90034.1</v>
      </c>
      <c r="J125" s="30">
        <v>34224.07</v>
      </c>
      <c r="K125" s="21">
        <v>124258.17000000001</v>
      </c>
      <c r="L125" s="12" t="s">
        <v>454</v>
      </c>
    </row>
    <row r="126" spans="1:12" hidden="1" x14ac:dyDescent="0.25">
      <c r="A126" s="11" t="s">
        <v>53</v>
      </c>
      <c r="B126" s="9" t="s">
        <v>466</v>
      </c>
      <c r="C126" s="34" t="s">
        <v>501</v>
      </c>
      <c r="D126" s="8" t="s">
        <v>78</v>
      </c>
      <c r="E126" s="16">
        <v>11067</v>
      </c>
      <c r="F126" s="16">
        <v>4384</v>
      </c>
      <c r="G126" s="13">
        <v>131.51999999999998</v>
      </c>
      <c r="H126" s="21">
        <v>39064.020000000004</v>
      </c>
      <c r="I126" s="7">
        <v>4781.33</v>
      </c>
      <c r="J126" s="30">
        <v>34282.69</v>
      </c>
      <c r="K126" s="21">
        <v>39064.020000000004</v>
      </c>
      <c r="L126" s="12" t="s">
        <v>454</v>
      </c>
    </row>
    <row r="127" spans="1:12" hidden="1" x14ac:dyDescent="0.25">
      <c r="A127" s="11" t="s">
        <v>53</v>
      </c>
      <c r="B127" s="9" t="s">
        <v>466</v>
      </c>
      <c r="C127" s="34" t="s">
        <v>501</v>
      </c>
      <c r="D127" s="8" t="s">
        <v>81</v>
      </c>
      <c r="E127" s="16">
        <v>21550</v>
      </c>
      <c r="F127" s="16">
        <v>5750</v>
      </c>
      <c r="G127" s="13">
        <v>172.5</v>
      </c>
      <c r="H127" s="21">
        <v>51235.89</v>
      </c>
      <c r="I127" s="7">
        <v>1659.33</v>
      </c>
      <c r="J127" s="30">
        <v>49576.56</v>
      </c>
      <c r="K127" s="21">
        <v>51235.89</v>
      </c>
      <c r="L127" s="12" t="s">
        <v>454</v>
      </c>
    </row>
    <row r="128" spans="1:12" hidden="1" x14ac:dyDescent="0.25">
      <c r="A128" s="11" t="s">
        <v>53</v>
      </c>
      <c r="B128" s="9" t="s">
        <v>466</v>
      </c>
      <c r="C128" s="34" t="s">
        <v>501</v>
      </c>
      <c r="D128" s="8" t="s">
        <v>189</v>
      </c>
      <c r="E128" s="16">
        <v>27650</v>
      </c>
      <c r="F128" s="16">
        <v>8394</v>
      </c>
      <c r="G128" s="13">
        <v>251.82</v>
      </c>
      <c r="H128" s="21">
        <v>74795.489999999991</v>
      </c>
      <c r="I128" s="7">
        <v>2005.2</v>
      </c>
      <c r="J128" s="30">
        <v>72790.289999999994</v>
      </c>
      <c r="K128" s="21">
        <v>74795.489999999991</v>
      </c>
      <c r="L128" s="12" t="s">
        <v>454</v>
      </c>
    </row>
    <row r="129" spans="1:12" hidden="1" x14ac:dyDescent="0.25">
      <c r="A129" s="11" t="s">
        <v>53</v>
      </c>
      <c r="B129" s="9" t="s">
        <v>466</v>
      </c>
      <c r="C129" s="34" t="s">
        <v>501</v>
      </c>
      <c r="D129" s="8" t="s">
        <v>199</v>
      </c>
      <c r="E129" s="16">
        <v>10118</v>
      </c>
      <c r="F129" s="16">
        <v>3996</v>
      </c>
      <c r="G129" s="13">
        <v>119.88</v>
      </c>
      <c r="H129" s="21">
        <v>35606.71</v>
      </c>
      <c r="I129" s="7">
        <v>6244.05</v>
      </c>
      <c r="J129" s="30">
        <v>29362.66</v>
      </c>
      <c r="K129" s="21">
        <v>35606.71</v>
      </c>
      <c r="L129" s="12" t="s">
        <v>454</v>
      </c>
    </row>
    <row r="130" spans="1:12" hidden="1" x14ac:dyDescent="0.25">
      <c r="A130" s="11" t="s">
        <v>53</v>
      </c>
      <c r="B130" s="9" t="s">
        <v>466</v>
      </c>
      <c r="C130" s="34" t="s">
        <v>501</v>
      </c>
      <c r="D130" s="8" t="s">
        <v>291</v>
      </c>
      <c r="E130" s="16">
        <v>8967</v>
      </c>
      <c r="F130" s="16">
        <v>3307</v>
      </c>
      <c r="G130" s="13">
        <v>99.21</v>
      </c>
      <c r="H130" s="21">
        <v>29467.320000000003</v>
      </c>
      <c r="I130" s="7">
        <v>789.99</v>
      </c>
      <c r="J130" s="30">
        <v>28677.33</v>
      </c>
      <c r="K130" s="21">
        <v>29467.320000000003</v>
      </c>
      <c r="L130" s="12" t="s">
        <v>454</v>
      </c>
    </row>
    <row r="131" spans="1:12" hidden="1" x14ac:dyDescent="0.25">
      <c r="A131" s="11" t="s">
        <v>53</v>
      </c>
      <c r="B131" s="9" t="s">
        <v>466</v>
      </c>
      <c r="C131" s="34" t="s">
        <v>501</v>
      </c>
      <c r="D131" s="8" t="s">
        <v>299</v>
      </c>
      <c r="E131" s="16">
        <v>11498</v>
      </c>
      <c r="F131" s="16">
        <v>2855</v>
      </c>
      <c r="G131" s="13">
        <v>85.649999999999991</v>
      </c>
      <c r="H131" s="21">
        <v>25439.73</v>
      </c>
      <c r="I131" s="7">
        <v>741.54</v>
      </c>
      <c r="J131" s="30">
        <v>24698.19</v>
      </c>
      <c r="K131" s="21">
        <v>25439.73</v>
      </c>
      <c r="L131" s="12" t="s">
        <v>454</v>
      </c>
    </row>
    <row r="132" spans="1:12" hidden="1" x14ac:dyDescent="0.25">
      <c r="A132" s="11" t="s">
        <v>53</v>
      </c>
      <c r="B132" s="9" t="s">
        <v>466</v>
      </c>
      <c r="C132" s="34" t="s">
        <v>501</v>
      </c>
      <c r="D132" s="8" t="s">
        <v>315</v>
      </c>
      <c r="E132" s="16">
        <v>22778</v>
      </c>
      <c r="F132" s="16">
        <v>8252</v>
      </c>
      <c r="G132" s="13">
        <v>247.56</v>
      </c>
      <c r="H132" s="21">
        <v>73530.179999999993</v>
      </c>
      <c r="I132" s="7">
        <v>2221.73</v>
      </c>
      <c r="J132" s="30">
        <v>71308.45</v>
      </c>
      <c r="K132" s="21">
        <v>73530.179999999993</v>
      </c>
      <c r="L132" s="12" t="s">
        <v>454</v>
      </c>
    </row>
    <row r="133" spans="1:12" hidden="1" x14ac:dyDescent="0.25">
      <c r="A133" s="11" t="s">
        <v>53</v>
      </c>
      <c r="B133" s="9" t="s">
        <v>466</v>
      </c>
      <c r="C133" s="34" t="s">
        <v>501</v>
      </c>
      <c r="D133" s="8" t="s">
        <v>321</v>
      </c>
      <c r="E133" s="16">
        <v>32633</v>
      </c>
      <c r="F133" s="16">
        <v>9647</v>
      </c>
      <c r="G133" s="13">
        <v>289.40999999999997</v>
      </c>
      <c r="H133" s="21">
        <v>85960.45</v>
      </c>
      <c r="I133" s="7">
        <v>2375.08</v>
      </c>
      <c r="J133" s="30">
        <v>83585.37</v>
      </c>
      <c r="K133" s="21">
        <v>85960.45</v>
      </c>
      <c r="L133" s="12" t="s">
        <v>454</v>
      </c>
    </row>
    <row r="134" spans="1:12" hidden="1" x14ac:dyDescent="0.25">
      <c r="A134" s="11" t="s">
        <v>46</v>
      </c>
      <c r="B134" s="9" t="s">
        <v>465</v>
      </c>
      <c r="C134" s="28" t="s">
        <v>485</v>
      </c>
      <c r="D134" s="8" t="s">
        <v>47</v>
      </c>
      <c r="E134" s="16">
        <v>11738</v>
      </c>
      <c r="F134" s="16">
        <v>3332</v>
      </c>
      <c r="G134" s="13">
        <v>99.96</v>
      </c>
      <c r="H134" s="21">
        <v>29690.079999999998</v>
      </c>
      <c r="I134" s="7">
        <v>12581.8</v>
      </c>
      <c r="J134" s="30">
        <v>17108.28</v>
      </c>
      <c r="K134" s="21">
        <v>29690.079999999998</v>
      </c>
      <c r="L134" s="12" t="s">
        <v>451</v>
      </c>
    </row>
    <row r="135" spans="1:12" hidden="1" x14ac:dyDescent="0.25">
      <c r="A135" s="11" t="s">
        <v>46</v>
      </c>
      <c r="B135" s="9" t="s">
        <v>465</v>
      </c>
      <c r="C135" s="28" t="s">
        <v>485</v>
      </c>
      <c r="D135" s="8" t="s">
        <v>106</v>
      </c>
      <c r="E135" s="16">
        <v>33269</v>
      </c>
      <c r="F135" s="16">
        <v>11391</v>
      </c>
      <c r="G135" s="13">
        <v>341.72999999999996</v>
      </c>
      <c r="H135" s="21">
        <v>101500.52</v>
      </c>
      <c r="I135" s="7">
        <v>24432.99</v>
      </c>
      <c r="J135" s="30">
        <v>77067.53</v>
      </c>
      <c r="K135" s="21">
        <v>101500.52</v>
      </c>
      <c r="L135" s="12" t="s">
        <v>451</v>
      </c>
    </row>
    <row r="136" spans="1:12" hidden="1" x14ac:dyDescent="0.25">
      <c r="A136" s="11" t="s">
        <v>46</v>
      </c>
      <c r="B136" s="9" t="s">
        <v>465</v>
      </c>
      <c r="C136" s="28" t="s">
        <v>485</v>
      </c>
      <c r="D136" s="8" t="s">
        <v>194</v>
      </c>
      <c r="E136" s="16">
        <v>180210</v>
      </c>
      <c r="F136" s="16">
        <v>63367</v>
      </c>
      <c r="G136" s="13">
        <v>1901.01</v>
      </c>
      <c r="H136" s="21">
        <v>564637.31000000006</v>
      </c>
      <c r="I136" s="7">
        <v>376014.13</v>
      </c>
      <c r="J136" s="30">
        <v>188623.18</v>
      </c>
      <c r="K136" s="21">
        <v>564637.31000000006</v>
      </c>
      <c r="L136" s="12" t="s">
        <v>451</v>
      </c>
    </row>
    <row r="137" spans="1:12" hidden="1" x14ac:dyDescent="0.25">
      <c r="A137" s="11" t="s">
        <v>46</v>
      </c>
      <c r="B137" s="9" t="s">
        <v>465</v>
      </c>
      <c r="C137" s="28" t="s">
        <v>485</v>
      </c>
      <c r="D137" s="8" t="s">
        <v>208</v>
      </c>
      <c r="E137" s="16">
        <v>27621</v>
      </c>
      <c r="F137" s="16">
        <v>6801</v>
      </c>
      <c r="G137" s="13">
        <v>204.03</v>
      </c>
      <c r="H137" s="21">
        <v>60600.92</v>
      </c>
      <c r="I137" s="7">
        <v>7946.27</v>
      </c>
      <c r="J137" s="30">
        <v>52654.65</v>
      </c>
      <c r="K137" s="21">
        <v>60600.92</v>
      </c>
      <c r="L137" s="12" t="s">
        <v>451</v>
      </c>
    </row>
    <row r="138" spans="1:12" hidden="1" x14ac:dyDescent="0.25">
      <c r="A138" s="11" t="s">
        <v>46</v>
      </c>
      <c r="B138" s="9" t="s">
        <v>465</v>
      </c>
      <c r="C138" s="28" t="s">
        <v>485</v>
      </c>
      <c r="D138" s="8" t="s">
        <v>282</v>
      </c>
      <c r="E138" s="16">
        <v>14878</v>
      </c>
      <c r="F138" s="16">
        <v>4910</v>
      </c>
      <c r="G138" s="13">
        <v>147.29999999999998</v>
      </c>
      <c r="H138" s="21">
        <v>43750.99</v>
      </c>
      <c r="I138" s="7">
        <v>6167.97</v>
      </c>
      <c r="J138" s="30">
        <v>37583.019999999997</v>
      </c>
      <c r="K138" s="21">
        <v>43750.99</v>
      </c>
      <c r="L138" s="12" t="s">
        <v>451</v>
      </c>
    </row>
    <row r="139" spans="1:12" hidden="1" x14ac:dyDescent="0.25">
      <c r="A139" s="11" t="s">
        <v>46</v>
      </c>
      <c r="B139" s="9" t="s">
        <v>465</v>
      </c>
      <c r="C139" s="28" t="s">
        <v>485</v>
      </c>
      <c r="D139" s="8" t="s">
        <v>373</v>
      </c>
      <c r="E139" s="16">
        <v>13627</v>
      </c>
      <c r="F139" s="16">
        <v>4757</v>
      </c>
      <c r="G139" s="13">
        <v>142.71</v>
      </c>
      <c r="H139" s="21">
        <v>42387.67</v>
      </c>
      <c r="I139" s="7">
        <v>11449.3</v>
      </c>
      <c r="J139" s="30">
        <v>30938.37</v>
      </c>
      <c r="K139" s="21">
        <v>42387.67</v>
      </c>
      <c r="L139" s="12" t="s">
        <v>451</v>
      </c>
    </row>
    <row r="140" spans="1:12" hidden="1" x14ac:dyDescent="0.25">
      <c r="A140" s="11" t="s">
        <v>46</v>
      </c>
      <c r="B140" s="9" t="s">
        <v>465</v>
      </c>
      <c r="C140" s="28" t="s">
        <v>485</v>
      </c>
      <c r="D140" s="8" t="s">
        <v>431</v>
      </c>
      <c r="E140" s="16">
        <v>22105</v>
      </c>
      <c r="F140" s="16">
        <v>6928</v>
      </c>
      <c r="G140" s="13">
        <v>207.84</v>
      </c>
      <c r="H140" s="21">
        <v>61732.56</v>
      </c>
      <c r="I140" s="7">
        <v>19890.02</v>
      </c>
      <c r="J140" s="30">
        <v>41842.54</v>
      </c>
      <c r="K140" s="21">
        <v>61732.56</v>
      </c>
      <c r="L140" s="12" t="s">
        <v>451</v>
      </c>
    </row>
    <row r="141" spans="1:12" hidden="1" x14ac:dyDescent="0.25">
      <c r="A141" s="11" t="s">
        <v>46</v>
      </c>
      <c r="B141" s="9" t="s">
        <v>465</v>
      </c>
      <c r="C141" s="28" t="s">
        <v>485</v>
      </c>
      <c r="D141" s="8" t="s">
        <v>433</v>
      </c>
      <c r="E141" s="16">
        <v>21851</v>
      </c>
      <c r="F141" s="16">
        <v>6876</v>
      </c>
      <c r="G141" s="13">
        <v>206.28</v>
      </c>
      <c r="H141" s="21">
        <v>61269.21</v>
      </c>
      <c r="I141" s="7">
        <v>38815.68</v>
      </c>
      <c r="J141" s="30">
        <v>22453.53</v>
      </c>
      <c r="K141" s="21">
        <v>61269.21</v>
      </c>
      <c r="L141" s="12" t="s">
        <v>451</v>
      </c>
    </row>
    <row r="142" spans="1:12" hidden="1" x14ac:dyDescent="0.25">
      <c r="A142" s="11" t="s">
        <v>26</v>
      </c>
      <c r="B142" s="9" t="s">
        <v>461</v>
      </c>
      <c r="C142" s="28" t="s">
        <v>488</v>
      </c>
      <c r="D142" s="8" t="s">
        <v>27</v>
      </c>
      <c r="E142" s="16">
        <v>16922</v>
      </c>
      <c r="F142" s="16">
        <v>5175</v>
      </c>
      <c r="G142" s="13">
        <v>155.25</v>
      </c>
      <c r="H142" s="21">
        <v>46112.3</v>
      </c>
      <c r="I142" s="7">
        <v>19366.400000000001</v>
      </c>
      <c r="J142" s="30">
        <v>26745.9</v>
      </c>
      <c r="K142" s="21">
        <v>46112.3</v>
      </c>
      <c r="L142" s="12" t="s">
        <v>451</v>
      </c>
    </row>
    <row r="143" spans="1:12" hidden="1" x14ac:dyDescent="0.25">
      <c r="A143" s="11" t="s">
        <v>26</v>
      </c>
      <c r="B143" s="9" t="s">
        <v>461</v>
      </c>
      <c r="C143" s="28" t="s">
        <v>489</v>
      </c>
      <c r="D143" s="8" t="s">
        <v>57</v>
      </c>
      <c r="E143" s="16">
        <v>14522</v>
      </c>
      <c r="F143" s="16">
        <v>5672</v>
      </c>
      <c r="G143" s="13">
        <v>170.16</v>
      </c>
      <c r="H143" s="21">
        <v>50540.86</v>
      </c>
      <c r="I143" s="7">
        <v>50540.86</v>
      </c>
      <c r="J143" s="30">
        <v>0</v>
      </c>
      <c r="K143" s="21">
        <v>50540.86</v>
      </c>
      <c r="L143" s="12" t="s">
        <v>451</v>
      </c>
    </row>
    <row r="144" spans="1:12" hidden="1" x14ac:dyDescent="0.25">
      <c r="A144" s="11" t="s">
        <v>26</v>
      </c>
      <c r="B144" s="9" t="s">
        <v>461</v>
      </c>
      <c r="C144" s="28" t="s">
        <v>488</v>
      </c>
      <c r="D144" s="8" t="s">
        <v>60</v>
      </c>
      <c r="E144" s="16">
        <v>15373</v>
      </c>
      <c r="F144" s="16">
        <v>5164</v>
      </c>
      <c r="G144" s="13">
        <v>154.91999999999999</v>
      </c>
      <c r="H144" s="21">
        <v>46014.28</v>
      </c>
      <c r="I144" s="7">
        <v>26742.84</v>
      </c>
      <c r="J144" s="30">
        <v>19271.439999999999</v>
      </c>
      <c r="K144" s="21">
        <v>46014.28</v>
      </c>
      <c r="L144" s="12" t="s">
        <v>451</v>
      </c>
    </row>
    <row r="145" spans="1:12" hidden="1" x14ac:dyDescent="0.25">
      <c r="A145" s="11" t="s">
        <v>26</v>
      </c>
      <c r="B145" s="9" t="s">
        <v>461</v>
      </c>
      <c r="C145" s="28" t="s">
        <v>489</v>
      </c>
      <c r="D145" s="8" t="s">
        <v>93</v>
      </c>
      <c r="E145" s="16">
        <v>18694</v>
      </c>
      <c r="F145" s="16">
        <v>5543</v>
      </c>
      <c r="G145" s="13">
        <v>166.29</v>
      </c>
      <c r="H145" s="21">
        <v>49391.4</v>
      </c>
      <c r="I145" s="7">
        <v>11716.29</v>
      </c>
      <c r="J145" s="30">
        <v>37675.11</v>
      </c>
      <c r="K145" s="21">
        <v>49391.4</v>
      </c>
      <c r="L145" s="12" t="s">
        <v>451</v>
      </c>
    </row>
    <row r="146" spans="1:12" hidden="1" x14ac:dyDescent="0.25">
      <c r="A146" s="11" t="s">
        <v>26</v>
      </c>
      <c r="B146" s="9" t="s">
        <v>461</v>
      </c>
      <c r="C146" s="28" t="s">
        <v>489</v>
      </c>
      <c r="D146" s="8" t="s">
        <v>105</v>
      </c>
      <c r="E146" s="16">
        <v>26382</v>
      </c>
      <c r="F146" s="16">
        <v>8251</v>
      </c>
      <c r="G146" s="13">
        <v>247.53</v>
      </c>
      <c r="H146" s="21">
        <v>73521.27</v>
      </c>
      <c r="I146" s="7">
        <v>73521.27</v>
      </c>
      <c r="J146" s="30">
        <v>0</v>
      </c>
      <c r="K146" s="21">
        <v>73521.27</v>
      </c>
      <c r="L146" s="12" t="s">
        <v>451</v>
      </c>
    </row>
    <row r="147" spans="1:12" hidden="1" x14ac:dyDescent="0.25">
      <c r="A147" s="11" t="s">
        <v>26</v>
      </c>
      <c r="B147" s="9" t="s">
        <v>461</v>
      </c>
      <c r="C147" s="28" t="s">
        <v>488</v>
      </c>
      <c r="D147" s="8" t="s">
        <v>125</v>
      </c>
      <c r="E147" s="16">
        <v>18140</v>
      </c>
      <c r="F147" s="16">
        <v>6349</v>
      </c>
      <c r="G147" s="13">
        <v>190.47</v>
      </c>
      <c r="H147" s="21">
        <v>56573.33</v>
      </c>
      <c r="I147" s="7">
        <v>43731.4</v>
      </c>
      <c r="J147" s="30">
        <v>12841.93</v>
      </c>
      <c r="K147" s="21">
        <v>56573.33</v>
      </c>
      <c r="L147" s="12" t="s">
        <v>451</v>
      </c>
    </row>
    <row r="148" spans="1:12" hidden="1" x14ac:dyDescent="0.25">
      <c r="A148" s="11" t="s">
        <v>26</v>
      </c>
      <c r="B148" s="9" t="s">
        <v>461</v>
      </c>
      <c r="C148" s="28" t="s">
        <v>489</v>
      </c>
      <c r="D148" s="8" t="s">
        <v>168</v>
      </c>
      <c r="E148" s="16">
        <v>11423</v>
      </c>
      <c r="F148" s="16">
        <v>4097</v>
      </c>
      <c r="G148" s="13">
        <v>122.91</v>
      </c>
      <c r="H148" s="21">
        <v>36506.68</v>
      </c>
      <c r="I148" s="7">
        <v>14703.64</v>
      </c>
      <c r="J148" s="30">
        <v>21803.040000000001</v>
      </c>
      <c r="K148" s="21">
        <v>36506.68</v>
      </c>
      <c r="L148" s="12" t="s">
        <v>451</v>
      </c>
    </row>
    <row r="149" spans="1:12" hidden="1" x14ac:dyDescent="0.25">
      <c r="A149" s="11" t="s">
        <v>26</v>
      </c>
      <c r="B149" s="9" t="s">
        <v>461</v>
      </c>
      <c r="C149" s="28" t="s">
        <v>489</v>
      </c>
      <c r="D149" s="8" t="s">
        <v>181</v>
      </c>
      <c r="E149" s="16">
        <v>18675</v>
      </c>
      <c r="F149" s="16">
        <v>6516</v>
      </c>
      <c r="G149" s="13">
        <v>195.48</v>
      </c>
      <c r="H149" s="21">
        <v>58061.4</v>
      </c>
      <c r="I149" s="7">
        <v>55918.03</v>
      </c>
      <c r="J149" s="30">
        <v>2143.37</v>
      </c>
      <c r="K149" s="21">
        <v>58061.4</v>
      </c>
      <c r="L149" s="12" t="s">
        <v>451</v>
      </c>
    </row>
    <row r="150" spans="1:12" hidden="1" x14ac:dyDescent="0.25">
      <c r="A150" s="11" t="s">
        <v>26</v>
      </c>
      <c r="B150" s="9" t="s">
        <v>461</v>
      </c>
      <c r="C150" s="28" t="s">
        <v>488</v>
      </c>
      <c r="D150" s="8" t="s">
        <v>188</v>
      </c>
      <c r="E150" s="16">
        <v>18722</v>
      </c>
      <c r="F150" s="16">
        <v>6668</v>
      </c>
      <c r="G150" s="13">
        <v>200.04</v>
      </c>
      <c r="H150" s="21">
        <v>59415.81</v>
      </c>
      <c r="I150" s="7">
        <v>34778.26</v>
      </c>
      <c r="J150" s="30">
        <v>24637.55</v>
      </c>
      <c r="K150" s="21">
        <v>59415.81</v>
      </c>
      <c r="L150" s="12" t="s">
        <v>451</v>
      </c>
    </row>
    <row r="151" spans="1:12" hidden="1" x14ac:dyDescent="0.25">
      <c r="A151" s="11" t="s">
        <v>26</v>
      </c>
      <c r="B151" s="9" t="s">
        <v>461</v>
      </c>
      <c r="C151" s="28" t="s">
        <v>488</v>
      </c>
      <c r="D151" s="8" t="s">
        <v>204</v>
      </c>
      <c r="E151" s="16">
        <v>73379</v>
      </c>
      <c r="F151" s="16">
        <v>22316</v>
      </c>
      <c r="G151" s="13">
        <v>669.48</v>
      </c>
      <c r="H151" s="21">
        <v>198848.71000000002</v>
      </c>
      <c r="I151" s="7">
        <v>150190.26</v>
      </c>
      <c r="J151" s="30">
        <v>48658.45</v>
      </c>
      <c r="K151" s="21">
        <v>198848.71000000002</v>
      </c>
      <c r="L151" s="12" t="s">
        <v>451</v>
      </c>
    </row>
    <row r="152" spans="1:12" hidden="1" x14ac:dyDescent="0.25">
      <c r="A152" s="11" t="s">
        <v>26</v>
      </c>
      <c r="B152" s="9" t="s">
        <v>461</v>
      </c>
      <c r="C152" s="28" t="s">
        <v>489</v>
      </c>
      <c r="D152" s="8" t="s">
        <v>213</v>
      </c>
      <c r="E152" s="16">
        <v>14669</v>
      </c>
      <c r="F152" s="16">
        <v>4417</v>
      </c>
      <c r="G152" s="13">
        <v>132.51</v>
      </c>
      <c r="H152" s="21">
        <v>39358.07</v>
      </c>
      <c r="I152" s="7">
        <v>39358.07</v>
      </c>
      <c r="J152" s="30">
        <v>0</v>
      </c>
      <c r="K152" s="21">
        <v>39358.07</v>
      </c>
      <c r="L152" s="12" t="s">
        <v>451</v>
      </c>
    </row>
    <row r="153" spans="1:12" hidden="1" x14ac:dyDescent="0.25">
      <c r="A153" s="11" t="s">
        <v>26</v>
      </c>
      <c r="B153" s="9" t="s">
        <v>461</v>
      </c>
      <c r="C153" s="28" t="s">
        <v>488</v>
      </c>
      <c r="D153" s="8" t="s">
        <v>247</v>
      </c>
      <c r="E153" s="16">
        <v>25143</v>
      </c>
      <c r="F153" s="16">
        <v>7128</v>
      </c>
      <c r="G153" s="13">
        <v>213.84</v>
      </c>
      <c r="H153" s="21">
        <v>63514.68</v>
      </c>
      <c r="I153" s="7">
        <v>27926.57</v>
      </c>
      <c r="J153" s="30">
        <v>35588.11</v>
      </c>
      <c r="K153" s="21">
        <v>63514.68</v>
      </c>
      <c r="L153" s="12" t="s">
        <v>451</v>
      </c>
    </row>
    <row r="154" spans="1:12" hidden="1" x14ac:dyDescent="0.25">
      <c r="A154" s="11" t="s">
        <v>26</v>
      </c>
      <c r="B154" s="9" t="s">
        <v>461</v>
      </c>
      <c r="C154" s="28" t="s">
        <v>489</v>
      </c>
      <c r="D154" s="8" t="s">
        <v>250</v>
      </c>
      <c r="E154" s="16">
        <v>15841</v>
      </c>
      <c r="F154" s="16">
        <v>5167</v>
      </c>
      <c r="G154" s="13">
        <v>155.01</v>
      </c>
      <c r="H154" s="21">
        <v>46041.009999999995</v>
      </c>
      <c r="I154" s="7">
        <v>37022.1</v>
      </c>
      <c r="J154" s="30">
        <v>9018.91</v>
      </c>
      <c r="K154" s="21">
        <v>46041.009999999995</v>
      </c>
      <c r="L154" s="12" t="s">
        <v>451</v>
      </c>
    </row>
    <row r="155" spans="1:12" hidden="1" x14ac:dyDescent="0.25">
      <c r="A155" s="11" t="s">
        <v>26</v>
      </c>
      <c r="B155" s="9" t="s">
        <v>461</v>
      </c>
      <c r="C155" s="28" t="s">
        <v>488</v>
      </c>
      <c r="D155" s="8" t="s">
        <v>260</v>
      </c>
      <c r="E155" s="16">
        <v>27522</v>
      </c>
      <c r="F155" s="16">
        <v>8571</v>
      </c>
      <c r="G155" s="13">
        <v>257.13</v>
      </c>
      <c r="H155" s="21">
        <v>76372.66</v>
      </c>
      <c r="I155" s="7">
        <v>48222.66</v>
      </c>
      <c r="J155" s="30">
        <v>28150</v>
      </c>
      <c r="K155" s="21">
        <v>76372.66</v>
      </c>
      <c r="L155" s="12" t="s">
        <v>451</v>
      </c>
    </row>
    <row r="156" spans="1:12" hidden="1" x14ac:dyDescent="0.25">
      <c r="A156" s="11" t="s">
        <v>26</v>
      </c>
      <c r="B156" s="9" t="s">
        <v>461</v>
      </c>
      <c r="C156" s="28" t="s">
        <v>488</v>
      </c>
      <c r="D156" s="8" t="s">
        <v>296</v>
      </c>
      <c r="E156" s="16">
        <v>12202</v>
      </c>
      <c r="F156" s="16">
        <v>3456</v>
      </c>
      <c r="G156" s="13">
        <v>103.67999999999999</v>
      </c>
      <c r="H156" s="21">
        <v>30795</v>
      </c>
      <c r="I156" s="7">
        <v>6746.86</v>
      </c>
      <c r="J156" s="30">
        <v>24048.14</v>
      </c>
      <c r="K156" s="21">
        <v>30795</v>
      </c>
      <c r="L156" s="12" t="s">
        <v>451</v>
      </c>
    </row>
    <row r="157" spans="1:12" hidden="1" x14ac:dyDescent="0.25">
      <c r="A157" s="11" t="s">
        <v>26</v>
      </c>
      <c r="B157" s="9" t="s">
        <v>461</v>
      </c>
      <c r="C157" s="28" t="s">
        <v>488</v>
      </c>
      <c r="D157" s="8" t="s">
        <v>344</v>
      </c>
      <c r="E157" s="16">
        <v>14713</v>
      </c>
      <c r="F157" s="16">
        <v>5153</v>
      </c>
      <c r="G157" s="13">
        <v>154.59</v>
      </c>
      <c r="H157" s="21">
        <v>45916.270000000004</v>
      </c>
      <c r="I157" s="7">
        <v>27062.43</v>
      </c>
      <c r="J157" s="30">
        <v>18853.84</v>
      </c>
      <c r="K157" s="21">
        <v>45916.270000000004</v>
      </c>
      <c r="L157" s="12" t="s">
        <v>451</v>
      </c>
    </row>
    <row r="158" spans="1:12" hidden="1" x14ac:dyDescent="0.25">
      <c r="A158" s="11" t="s">
        <v>26</v>
      </c>
      <c r="B158" s="9" t="s">
        <v>461</v>
      </c>
      <c r="C158" s="28" t="s">
        <v>488</v>
      </c>
      <c r="D158" s="8" t="s">
        <v>388</v>
      </c>
      <c r="E158" s="16">
        <v>19543</v>
      </c>
      <c r="F158" s="16">
        <v>6028</v>
      </c>
      <c r="G158" s="13">
        <v>180.84</v>
      </c>
      <c r="H158" s="21">
        <v>53713.030000000006</v>
      </c>
      <c r="I158" s="7">
        <v>49363.98</v>
      </c>
      <c r="J158" s="30">
        <v>4349.05</v>
      </c>
      <c r="K158" s="21">
        <v>53713.030000000006</v>
      </c>
      <c r="L158" s="12" t="s">
        <v>451</v>
      </c>
    </row>
    <row r="159" spans="1:12" hidden="1" x14ac:dyDescent="0.25">
      <c r="A159" s="11" t="s">
        <v>26</v>
      </c>
      <c r="B159" s="9" t="s">
        <v>461</v>
      </c>
      <c r="C159" s="28" t="s">
        <v>489</v>
      </c>
      <c r="D159" s="8" t="s">
        <v>429</v>
      </c>
      <c r="E159" s="16">
        <v>14487</v>
      </c>
      <c r="F159" s="16">
        <v>5656</v>
      </c>
      <c r="G159" s="13">
        <v>169.68</v>
      </c>
      <c r="H159" s="21">
        <v>50398.289999999994</v>
      </c>
      <c r="I159" s="7">
        <v>33428.78</v>
      </c>
      <c r="J159" s="30">
        <v>16969.509999999998</v>
      </c>
      <c r="K159" s="21">
        <v>50398.289999999994</v>
      </c>
      <c r="L159" s="12" t="s">
        <v>451</v>
      </c>
    </row>
    <row r="160" spans="1:12" hidden="1" x14ac:dyDescent="0.25">
      <c r="A160" s="11" t="s">
        <v>26</v>
      </c>
      <c r="B160" s="9" t="s">
        <v>461</v>
      </c>
      <c r="C160" s="28" t="s">
        <v>489</v>
      </c>
      <c r="D160" s="8" t="s">
        <v>474</v>
      </c>
      <c r="E160" s="16">
        <v>48318</v>
      </c>
      <c r="F160" s="16">
        <v>14111</v>
      </c>
      <c r="G160" s="13">
        <v>423.33</v>
      </c>
      <c r="H160" s="21">
        <v>125737.32</v>
      </c>
      <c r="I160" s="7">
        <v>52462.86</v>
      </c>
      <c r="J160" s="30">
        <v>73274.460000000006</v>
      </c>
      <c r="K160" s="21">
        <v>125737.32</v>
      </c>
      <c r="L160" s="12" t="s">
        <v>451</v>
      </c>
    </row>
    <row r="161" spans="1:12" hidden="1" x14ac:dyDescent="0.25">
      <c r="A161" s="11" t="s">
        <v>30</v>
      </c>
      <c r="B161" s="48" t="s">
        <v>517</v>
      </c>
      <c r="C161" s="28" t="s">
        <v>505</v>
      </c>
      <c r="D161" s="8" t="s">
        <v>31</v>
      </c>
      <c r="E161" s="16">
        <v>13718</v>
      </c>
      <c r="F161" s="16">
        <v>3988</v>
      </c>
      <c r="G161" s="13">
        <v>119.64</v>
      </c>
      <c r="H161" s="21">
        <v>35535.43</v>
      </c>
      <c r="I161" s="7">
        <v>35535.43</v>
      </c>
      <c r="J161" s="30">
        <v>0</v>
      </c>
      <c r="K161" s="21">
        <v>35535.43</v>
      </c>
      <c r="L161" s="12" t="s">
        <v>451</v>
      </c>
    </row>
    <row r="162" spans="1:12" hidden="1" x14ac:dyDescent="0.25">
      <c r="A162" s="11" t="s">
        <v>30</v>
      </c>
      <c r="B162" s="48" t="s">
        <v>517</v>
      </c>
      <c r="C162" s="28" t="s">
        <v>505</v>
      </c>
      <c r="D162" s="8" t="s">
        <v>73</v>
      </c>
      <c r="E162" s="16">
        <v>16877</v>
      </c>
      <c r="F162" s="16">
        <v>4220</v>
      </c>
      <c r="G162" s="13">
        <v>126.6</v>
      </c>
      <c r="H162" s="21">
        <v>37602.69</v>
      </c>
      <c r="I162" s="7">
        <v>33489.410000000003</v>
      </c>
      <c r="J162" s="30">
        <v>4113.28</v>
      </c>
      <c r="K162" s="21">
        <v>37602.69</v>
      </c>
      <c r="L162" s="12" t="s">
        <v>451</v>
      </c>
    </row>
    <row r="163" spans="1:12" hidden="1" x14ac:dyDescent="0.25">
      <c r="A163" s="11" t="s">
        <v>30</v>
      </c>
      <c r="B163" s="48" t="s">
        <v>517</v>
      </c>
      <c r="C163" s="28" t="s">
        <v>505</v>
      </c>
      <c r="D163" s="8" t="s">
        <v>257</v>
      </c>
      <c r="E163" s="16">
        <v>3973</v>
      </c>
      <c r="F163" s="16">
        <v>1376</v>
      </c>
      <c r="G163" s="13">
        <v>41.28</v>
      </c>
      <c r="H163" s="21">
        <v>12260.970000000001</v>
      </c>
      <c r="I163" s="7">
        <v>328.7</v>
      </c>
      <c r="J163" s="30">
        <v>11932.27</v>
      </c>
      <c r="K163" s="21">
        <v>12260.970000000001</v>
      </c>
      <c r="L163" s="12" t="s">
        <v>451</v>
      </c>
    </row>
    <row r="164" spans="1:12" hidden="1" x14ac:dyDescent="0.25">
      <c r="A164" s="11" t="s">
        <v>30</v>
      </c>
      <c r="B164" s="48" t="s">
        <v>517</v>
      </c>
      <c r="C164" s="28" t="s">
        <v>505</v>
      </c>
      <c r="D164" s="8" t="s">
        <v>266</v>
      </c>
      <c r="E164" s="16">
        <v>11837</v>
      </c>
      <c r="F164" s="16">
        <v>4080</v>
      </c>
      <c r="G164" s="13">
        <v>122.39999999999999</v>
      </c>
      <c r="H164" s="21">
        <v>36355.199999999997</v>
      </c>
      <c r="I164" s="7">
        <v>26663.86</v>
      </c>
      <c r="J164" s="30">
        <v>9691.34</v>
      </c>
      <c r="K164" s="21">
        <v>36355.199999999997</v>
      </c>
      <c r="L164" s="12" t="s">
        <v>451</v>
      </c>
    </row>
    <row r="165" spans="1:12" hidden="1" x14ac:dyDescent="0.25">
      <c r="A165" s="11" t="s">
        <v>30</v>
      </c>
      <c r="B165" s="48" t="s">
        <v>517</v>
      </c>
      <c r="C165" s="28" t="s">
        <v>505</v>
      </c>
      <c r="D165" s="8" t="s">
        <v>309</v>
      </c>
      <c r="E165" s="16">
        <v>9468</v>
      </c>
      <c r="F165" s="16">
        <v>3148</v>
      </c>
      <c r="G165" s="13">
        <v>94.44</v>
      </c>
      <c r="H165" s="21">
        <v>28050.53</v>
      </c>
      <c r="I165" s="7">
        <v>22481.52</v>
      </c>
      <c r="J165" s="30">
        <v>5569.01</v>
      </c>
      <c r="K165" s="21">
        <v>28050.53</v>
      </c>
      <c r="L165" s="12" t="s">
        <v>451</v>
      </c>
    </row>
    <row r="166" spans="1:12" hidden="1" x14ac:dyDescent="0.25">
      <c r="A166" s="11" t="s">
        <v>30</v>
      </c>
      <c r="B166" s="48" t="s">
        <v>517</v>
      </c>
      <c r="C166" s="28" t="s">
        <v>505</v>
      </c>
      <c r="D166" s="8" t="s">
        <v>364</v>
      </c>
      <c r="E166" s="16">
        <v>31868</v>
      </c>
      <c r="F166" s="16">
        <v>10807</v>
      </c>
      <c r="G166" s="13">
        <v>324.20999999999998</v>
      </c>
      <c r="H166" s="21">
        <v>96296.739999999991</v>
      </c>
      <c r="I166" s="7">
        <v>46845.84</v>
      </c>
      <c r="J166" s="30">
        <v>49450.9</v>
      </c>
      <c r="K166" s="21">
        <v>96296.739999999991</v>
      </c>
      <c r="L166" s="12" t="s">
        <v>451</v>
      </c>
    </row>
    <row r="167" spans="1:12" hidden="1" x14ac:dyDescent="0.25">
      <c r="A167" s="11" t="s">
        <v>30</v>
      </c>
      <c r="B167" s="48" t="s">
        <v>517</v>
      </c>
      <c r="C167" s="28" t="s">
        <v>505</v>
      </c>
      <c r="D167" s="8" t="s">
        <v>434</v>
      </c>
      <c r="E167" s="16">
        <v>19590</v>
      </c>
      <c r="F167" s="16">
        <v>5860</v>
      </c>
      <c r="G167" s="13">
        <v>175.79999999999998</v>
      </c>
      <c r="H167" s="21">
        <v>52216.05</v>
      </c>
      <c r="I167" s="7">
        <v>52216.05</v>
      </c>
      <c r="J167" s="30">
        <v>0</v>
      </c>
      <c r="K167" s="21">
        <v>52216.05</v>
      </c>
      <c r="L167" s="12" t="s">
        <v>451</v>
      </c>
    </row>
    <row r="168" spans="1:12" hidden="1" x14ac:dyDescent="0.25">
      <c r="A168" s="11" t="s">
        <v>30</v>
      </c>
      <c r="B168" s="48" t="s">
        <v>517</v>
      </c>
      <c r="C168" s="28" t="s">
        <v>505</v>
      </c>
      <c r="D168" s="8" t="s">
        <v>68</v>
      </c>
      <c r="E168" s="16">
        <v>18660</v>
      </c>
      <c r="F168" s="16">
        <v>6040</v>
      </c>
      <c r="G168" s="13">
        <v>181.2</v>
      </c>
      <c r="H168" s="21">
        <v>53819.96</v>
      </c>
      <c r="I168" s="7">
        <v>53819.96</v>
      </c>
      <c r="J168" s="30">
        <v>0</v>
      </c>
      <c r="K168" s="21">
        <v>53819.96</v>
      </c>
      <c r="L168" s="12" t="s">
        <v>451</v>
      </c>
    </row>
    <row r="169" spans="1:12" hidden="1" x14ac:dyDescent="0.25">
      <c r="A169" s="11" t="s">
        <v>30</v>
      </c>
      <c r="B169" s="48" t="s">
        <v>517</v>
      </c>
      <c r="C169" s="28" t="s">
        <v>505</v>
      </c>
      <c r="D169" s="8" t="s">
        <v>176</v>
      </c>
      <c r="E169" s="16">
        <v>26177</v>
      </c>
      <c r="F169" s="16">
        <v>8747</v>
      </c>
      <c r="G169" s="13">
        <v>262.40999999999997</v>
      </c>
      <c r="H169" s="21">
        <v>77940.92</v>
      </c>
      <c r="I169" s="7">
        <v>23164.79</v>
      </c>
      <c r="J169" s="30">
        <v>54776.13</v>
      </c>
      <c r="K169" s="21">
        <v>77940.92</v>
      </c>
      <c r="L169" s="12" t="s">
        <v>451</v>
      </c>
    </row>
    <row r="170" spans="1:12" hidden="1" x14ac:dyDescent="0.25">
      <c r="A170" s="11" t="s">
        <v>30</v>
      </c>
      <c r="B170" s="48" t="s">
        <v>517</v>
      </c>
      <c r="C170" s="28" t="s">
        <v>505</v>
      </c>
      <c r="D170" s="8" t="s">
        <v>183</v>
      </c>
      <c r="E170" s="16">
        <v>5162</v>
      </c>
      <c r="F170" s="16">
        <v>1800</v>
      </c>
      <c r="G170" s="13">
        <v>54</v>
      </c>
      <c r="H170" s="21">
        <v>16039.060000000001</v>
      </c>
      <c r="I170" s="7">
        <v>1431.95</v>
      </c>
      <c r="J170" s="30">
        <v>14607.11</v>
      </c>
      <c r="K170" s="21">
        <v>16039.060000000001</v>
      </c>
      <c r="L170" s="12" t="s">
        <v>451</v>
      </c>
    </row>
    <row r="171" spans="1:12" hidden="1" x14ac:dyDescent="0.25">
      <c r="A171" s="11" t="s">
        <v>30</v>
      </c>
      <c r="B171" s="48" t="s">
        <v>517</v>
      </c>
      <c r="C171" s="28" t="s">
        <v>505</v>
      </c>
      <c r="D171" s="8" t="s">
        <v>206</v>
      </c>
      <c r="E171" s="16">
        <v>66304</v>
      </c>
      <c r="F171" s="16">
        <v>20944</v>
      </c>
      <c r="G171" s="13">
        <v>628.31999999999994</v>
      </c>
      <c r="H171" s="21">
        <v>186623.38</v>
      </c>
      <c r="I171" s="7">
        <v>31914.22</v>
      </c>
      <c r="J171" s="30">
        <v>154709.16</v>
      </c>
      <c r="K171" s="21">
        <v>186623.38</v>
      </c>
      <c r="L171" s="12" t="s">
        <v>451</v>
      </c>
    </row>
    <row r="172" spans="1:12" hidden="1" x14ac:dyDescent="0.25">
      <c r="A172" s="11" t="s">
        <v>30</v>
      </c>
      <c r="B172" s="48" t="s">
        <v>517</v>
      </c>
      <c r="C172" s="28" t="s">
        <v>505</v>
      </c>
      <c r="D172" s="8" t="s">
        <v>209</v>
      </c>
      <c r="E172" s="16">
        <v>16446</v>
      </c>
      <c r="F172" s="16">
        <v>4967</v>
      </c>
      <c r="G172" s="13">
        <v>149.01</v>
      </c>
      <c r="H172" s="21">
        <v>44258.9</v>
      </c>
      <c r="I172" s="7">
        <v>29385.57</v>
      </c>
      <c r="J172" s="30">
        <v>14873.33</v>
      </c>
      <c r="K172" s="21">
        <v>44258.9</v>
      </c>
      <c r="L172" s="12" t="s">
        <v>451</v>
      </c>
    </row>
    <row r="173" spans="1:12" hidden="1" x14ac:dyDescent="0.25">
      <c r="A173" s="11" t="s">
        <v>30</v>
      </c>
      <c r="B173" s="48" t="s">
        <v>517</v>
      </c>
      <c r="C173" s="28" t="s">
        <v>505</v>
      </c>
      <c r="D173" s="8" t="s">
        <v>281</v>
      </c>
      <c r="E173" s="16">
        <v>10952</v>
      </c>
      <c r="F173" s="16">
        <v>3516</v>
      </c>
      <c r="G173" s="13">
        <v>105.47999999999999</v>
      </c>
      <c r="H173" s="21">
        <v>31329.63</v>
      </c>
      <c r="I173" s="7">
        <v>15222.45</v>
      </c>
      <c r="J173" s="30">
        <v>16107.18</v>
      </c>
      <c r="K173" s="21">
        <v>31329.63</v>
      </c>
      <c r="L173" s="12" t="s">
        <v>451</v>
      </c>
    </row>
    <row r="174" spans="1:12" hidden="1" x14ac:dyDescent="0.25">
      <c r="A174" s="11" t="s">
        <v>30</v>
      </c>
      <c r="B174" s="48" t="s">
        <v>517</v>
      </c>
      <c r="C174" s="28" t="s">
        <v>505</v>
      </c>
      <c r="D174" s="8" t="s">
        <v>444</v>
      </c>
      <c r="E174" s="16">
        <v>9733</v>
      </c>
      <c r="F174" s="16">
        <v>3003</v>
      </c>
      <c r="G174" s="13">
        <v>90.09</v>
      </c>
      <c r="H174" s="21">
        <v>26758.5</v>
      </c>
      <c r="I174" s="7">
        <v>1123.98</v>
      </c>
      <c r="J174" s="30">
        <v>25634.52</v>
      </c>
      <c r="K174" s="21">
        <v>26758.5</v>
      </c>
      <c r="L174" s="12" t="s">
        <v>451</v>
      </c>
    </row>
    <row r="175" spans="1:12" hidden="1" x14ac:dyDescent="0.25">
      <c r="A175" s="11" t="s">
        <v>20</v>
      </c>
      <c r="B175" s="9" t="s">
        <v>459</v>
      </c>
      <c r="C175" s="28" t="s">
        <v>486</v>
      </c>
      <c r="D175" s="8" t="s">
        <v>21</v>
      </c>
      <c r="E175" s="16">
        <v>6147</v>
      </c>
      <c r="F175" s="16">
        <v>2375</v>
      </c>
      <c r="G175" s="13">
        <v>71.25</v>
      </c>
      <c r="H175" s="21">
        <v>21162.65</v>
      </c>
      <c r="I175" s="7">
        <v>14245.08</v>
      </c>
      <c r="J175" s="30">
        <v>6917.57</v>
      </c>
      <c r="K175" s="21">
        <v>21162.65</v>
      </c>
      <c r="L175" s="12" t="s">
        <v>451</v>
      </c>
    </row>
    <row r="176" spans="1:12" hidden="1" x14ac:dyDescent="0.25">
      <c r="A176" s="11" t="s">
        <v>20</v>
      </c>
      <c r="B176" s="9" t="s">
        <v>459</v>
      </c>
      <c r="C176" s="28" t="s">
        <v>486</v>
      </c>
      <c r="D176" s="8" t="s">
        <v>49</v>
      </c>
      <c r="E176" s="16">
        <v>13086</v>
      </c>
      <c r="F176" s="16">
        <v>4024</v>
      </c>
      <c r="G176" s="13">
        <v>120.72</v>
      </c>
      <c r="H176" s="21">
        <v>35856.21</v>
      </c>
      <c r="I176" s="7">
        <v>23500.560000000001</v>
      </c>
      <c r="J176" s="30">
        <v>12355.65</v>
      </c>
      <c r="K176" s="21">
        <v>35856.21</v>
      </c>
      <c r="L176" s="12" t="s">
        <v>451</v>
      </c>
    </row>
    <row r="177" spans="1:12" hidden="1" x14ac:dyDescent="0.25">
      <c r="A177" s="11" t="s">
        <v>20</v>
      </c>
      <c r="B177" s="9" t="s">
        <v>459</v>
      </c>
      <c r="C177" s="28" t="s">
        <v>486</v>
      </c>
      <c r="D177" s="8" t="s">
        <v>62</v>
      </c>
      <c r="E177" s="16">
        <v>6497</v>
      </c>
      <c r="F177" s="16">
        <v>2381</v>
      </c>
      <c r="G177" s="13">
        <v>71.429999999999993</v>
      </c>
      <c r="H177" s="21">
        <v>21216.11</v>
      </c>
      <c r="I177" s="7">
        <v>13590.9</v>
      </c>
      <c r="J177" s="30">
        <v>7625.21</v>
      </c>
      <c r="K177" s="21">
        <v>21216.11</v>
      </c>
      <c r="L177" s="12" t="s">
        <v>451</v>
      </c>
    </row>
    <row r="178" spans="1:12" hidden="1" x14ac:dyDescent="0.25">
      <c r="A178" s="11" t="s">
        <v>20</v>
      </c>
      <c r="B178" s="9" t="s">
        <v>459</v>
      </c>
      <c r="C178" s="28" t="s">
        <v>486</v>
      </c>
      <c r="D178" s="8" t="s">
        <v>80</v>
      </c>
      <c r="E178" s="16">
        <v>19287</v>
      </c>
      <c r="F178" s="16">
        <v>7186</v>
      </c>
      <c r="G178" s="13">
        <v>215.57999999999998</v>
      </c>
      <c r="H178" s="21">
        <v>64031.49</v>
      </c>
      <c r="I178" s="7">
        <v>44193.96</v>
      </c>
      <c r="J178" s="30">
        <v>19837.53</v>
      </c>
      <c r="K178" s="21">
        <v>64031.49</v>
      </c>
      <c r="L178" s="12" t="s">
        <v>451</v>
      </c>
    </row>
    <row r="179" spans="1:12" hidden="1" x14ac:dyDescent="0.25">
      <c r="A179" s="11" t="s">
        <v>20</v>
      </c>
      <c r="B179" s="9" t="s">
        <v>459</v>
      </c>
      <c r="C179" s="28" t="s">
        <v>486</v>
      </c>
      <c r="D179" s="8" t="s">
        <v>97</v>
      </c>
      <c r="E179" s="16">
        <v>33198</v>
      </c>
      <c r="F179" s="16">
        <v>10274</v>
      </c>
      <c r="G179" s="13">
        <v>308.21999999999997</v>
      </c>
      <c r="H179" s="21">
        <v>91547.39</v>
      </c>
      <c r="I179" s="7">
        <v>27503.93</v>
      </c>
      <c r="J179" s="30">
        <v>64043.46</v>
      </c>
      <c r="K179" s="21">
        <v>91547.39</v>
      </c>
      <c r="L179" s="12" t="s">
        <v>451</v>
      </c>
    </row>
    <row r="180" spans="1:12" hidden="1" x14ac:dyDescent="0.25">
      <c r="A180" s="11" t="s">
        <v>20</v>
      </c>
      <c r="B180" s="9" t="s">
        <v>459</v>
      </c>
      <c r="C180" s="28" t="s">
        <v>486</v>
      </c>
      <c r="D180" s="8" t="s">
        <v>129</v>
      </c>
      <c r="E180" s="16">
        <v>19771</v>
      </c>
      <c r="F180" s="16">
        <v>7787</v>
      </c>
      <c r="G180" s="13">
        <v>233.60999999999999</v>
      </c>
      <c r="H180" s="21">
        <v>69386.759999999995</v>
      </c>
      <c r="I180" s="7">
        <v>57137.74</v>
      </c>
      <c r="J180" s="30">
        <v>12249.02</v>
      </c>
      <c r="K180" s="21">
        <v>69386.759999999995</v>
      </c>
      <c r="L180" s="12" t="s">
        <v>451</v>
      </c>
    </row>
    <row r="181" spans="1:12" hidden="1" x14ac:dyDescent="0.25">
      <c r="A181" s="11" t="s">
        <v>20</v>
      </c>
      <c r="B181" s="9" t="s">
        <v>459</v>
      </c>
      <c r="C181" s="28" t="s">
        <v>486</v>
      </c>
      <c r="D181" s="8" t="s">
        <v>164</v>
      </c>
      <c r="E181" s="16">
        <v>11311</v>
      </c>
      <c r="F181" s="16">
        <v>4143</v>
      </c>
      <c r="G181" s="13">
        <v>124.28999999999999</v>
      </c>
      <c r="H181" s="21">
        <v>36916.570000000007</v>
      </c>
      <c r="I181" s="7">
        <v>18821.080000000002</v>
      </c>
      <c r="J181" s="30">
        <v>18095.490000000002</v>
      </c>
      <c r="K181" s="21">
        <v>36916.570000000007</v>
      </c>
      <c r="L181" s="12" t="s">
        <v>451</v>
      </c>
    </row>
    <row r="182" spans="1:12" hidden="1" x14ac:dyDescent="0.25">
      <c r="A182" s="11" t="s">
        <v>20</v>
      </c>
      <c r="B182" s="9" t="s">
        <v>459</v>
      </c>
      <c r="C182" s="28" t="s">
        <v>486</v>
      </c>
      <c r="D182" s="8" t="s">
        <v>170</v>
      </c>
      <c r="E182" s="16">
        <v>8081</v>
      </c>
      <c r="F182" s="16">
        <v>2604</v>
      </c>
      <c r="G182" s="13">
        <v>78.11999999999999</v>
      </c>
      <c r="H182" s="21">
        <v>23203.17</v>
      </c>
      <c r="I182" s="7">
        <v>8146.04</v>
      </c>
      <c r="J182" s="30">
        <v>15057.13</v>
      </c>
      <c r="K182" s="21">
        <v>23203.17</v>
      </c>
      <c r="L182" s="12" t="s">
        <v>451</v>
      </c>
    </row>
    <row r="183" spans="1:12" hidden="1" x14ac:dyDescent="0.25">
      <c r="A183" s="11" t="s">
        <v>20</v>
      </c>
      <c r="B183" s="9" t="s">
        <v>459</v>
      </c>
      <c r="C183" s="28" t="s">
        <v>486</v>
      </c>
      <c r="D183" s="8" t="s">
        <v>178</v>
      </c>
      <c r="E183" s="16">
        <v>24031</v>
      </c>
      <c r="F183" s="16">
        <v>9168</v>
      </c>
      <c r="G183" s="13">
        <v>275.03999999999996</v>
      </c>
      <c r="H183" s="21">
        <v>81692.28</v>
      </c>
      <c r="I183" s="7">
        <v>46112.71</v>
      </c>
      <c r="J183" s="30">
        <v>35579.57</v>
      </c>
      <c r="K183" s="21">
        <v>81692.28</v>
      </c>
      <c r="L183" s="12" t="s">
        <v>451</v>
      </c>
    </row>
    <row r="184" spans="1:12" hidden="1" x14ac:dyDescent="0.25">
      <c r="A184" s="11" t="s">
        <v>20</v>
      </c>
      <c r="B184" s="9" t="s">
        <v>459</v>
      </c>
      <c r="C184" s="28" t="s">
        <v>486</v>
      </c>
      <c r="D184" s="8" t="s">
        <v>184</v>
      </c>
      <c r="E184" s="16">
        <v>24186</v>
      </c>
      <c r="F184" s="16">
        <v>6904</v>
      </c>
      <c r="G184" s="13">
        <v>207.12</v>
      </c>
      <c r="H184" s="21">
        <v>61518.710000000006</v>
      </c>
      <c r="I184" s="7">
        <v>17418.02</v>
      </c>
      <c r="J184" s="30">
        <v>44100.69</v>
      </c>
      <c r="K184" s="21">
        <v>61518.710000000006</v>
      </c>
      <c r="L184" s="12" t="s">
        <v>451</v>
      </c>
    </row>
    <row r="185" spans="1:12" hidden="1" x14ac:dyDescent="0.25">
      <c r="A185" s="11" t="s">
        <v>20</v>
      </c>
      <c r="B185" s="9" t="s">
        <v>459</v>
      </c>
      <c r="C185" s="28" t="s">
        <v>486</v>
      </c>
      <c r="D185" s="8" t="s">
        <v>207</v>
      </c>
      <c r="E185" s="16">
        <v>219678</v>
      </c>
      <c r="F185" s="16">
        <v>77776</v>
      </c>
      <c r="G185" s="13">
        <v>2333.2799999999997</v>
      </c>
      <c r="H185" s="21">
        <v>693029.99</v>
      </c>
      <c r="I185" s="7">
        <v>544982.24</v>
      </c>
      <c r="J185" s="30">
        <v>148047.75</v>
      </c>
      <c r="K185" s="21">
        <v>693029.99</v>
      </c>
      <c r="L185" s="12" t="s">
        <v>451</v>
      </c>
    </row>
    <row r="186" spans="1:12" hidden="1" x14ac:dyDescent="0.25">
      <c r="A186" s="11" t="s">
        <v>20</v>
      </c>
      <c r="B186" s="9" t="s">
        <v>459</v>
      </c>
      <c r="C186" s="28" t="s">
        <v>486</v>
      </c>
      <c r="D186" s="8" t="s">
        <v>214</v>
      </c>
      <c r="E186" s="16">
        <v>7352</v>
      </c>
      <c r="F186" s="16">
        <v>2384</v>
      </c>
      <c r="G186" s="13">
        <v>71.52</v>
      </c>
      <c r="H186" s="21">
        <v>21242.84</v>
      </c>
      <c r="I186" s="7">
        <v>4475.62</v>
      </c>
      <c r="J186" s="30">
        <v>16767.22</v>
      </c>
      <c r="K186" s="21">
        <v>21242.84</v>
      </c>
      <c r="L186" s="12" t="s">
        <v>451</v>
      </c>
    </row>
    <row r="187" spans="1:12" hidden="1" x14ac:dyDescent="0.25">
      <c r="A187" s="11" t="s">
        <v>20</v>
      </c>
      <c r="B187" s="9" t="s">
        <v>459</v>
      </c>
      <c r="C187" s="28" t="s">
        <v>486</v>
      </c>
      <c r="D187" s="8" t="s">
        <v>215</v>
      </c>
      <c r="E187" s="16">
        <v>21752</v>
      </c>
      <c r="F187" s="16">
        <v>7641</v>
      </c>
      <c r="G187" s="13">
        <v>229.23</v>
      </c>
      <c r="H187" s="21">
        <v>68085.81</v>
      </c>
      <c r="I187" s="7">
        <v>45742.63</v>
      </c>
      <c r="J187" s="30">
        <v>22343.18</v>
      </c>
      <c r="K187" s="21">
        <v>68085.81</v>
      </c>
      <c r="L187" s="12" t="s">
        <v>451</v>
      </c>
    </row>
    <row r="188" spans="1:12" hidden="1" x14ac:dyDescent="0.25">
      <c r="A188" s="11" t="s">
        <v>20</v>
      </c>
      <c r="B188" s="9" t="s">
        <v>459</v>
      </c>
      <c r="C188" s="28" t="s">
        <v>486</v>
      </c>
      <c r="D188" s="8" t="s">
        <v>222</v>
      </c>
      <c r="E188" s="16">
        <v>10226</v>
      </c>
      <c r="F188" s="16">
        <v>3523</v>
      </c>
      <c r="G188" s="13">
        <v>105.69</v>
      </c>
      <c r="H188" s="21">
        <v>31392.010000000002</v>
      </c>
      <c r="I188" s="7">
        <v>16846.47</v>
      </c>
      <c r="J188" s="30">
        <v>14545.54</v>
      </c>
      <c r="K188" s="21">
        <v>31392.010000000002</v>
      </c>
      <c r="L188" s="12" t="s">
        <v>451</v>
      </c>
    </row>
    <row r="189" spans="1:12" hidden="1" x14ac:dyDescent="0.25">
      <c r="A189" s="11" t="s">
        <v>20</v>
      </c>
      <c r="B189" s="9" t="s">
        <v>459</v>
      </c>
      <c r="C189" s="28" t="s">
        <v>486</v>
      </c>
      <c r="D189" s="8" t="s">
        <v>226</v>
      </c>
      <c r="E189" s="16">
        <v>10800</v>
      </c>
      <c r="F189" s="16">
        <v>3639</v>
      </c>
      <c r="G189" s="13">
        <v>109.17</v>
      </c>
      <c r="H189" s="21">
        <v>32425.63</v>
      </c>
      <c r="I189" s="7">
        <v>14005.84</v>
      </c>
      <c r="J189" s="30">
        <v>18419.79</v>
      </c>
      <c r="K189" s="21">
        <v>32425.63</v>
      </c>
      <c r="L189" s="12" t="s">
        <v>451</v>
      </c>
    </row>
    <row r="190" spans="1:12" hidden="1" x14ac:dyDescent="0.25">
      <c r="A190" s="11" t="s">
        <v>20</v>
      </c>
      <c r="B190" s="9" t="s">
        <v>459</v>
      </c>
      <c r="C190" s="28" t="s">
        <v>486</v>
      </c>
      <c r="D190" s="8" t="s">
        <v>251</v>
      </c>
      <c r="E190" s="16">
        <v>6376</v>
      </c>
      <c r="F190" s="16">
        <v>2216</v>
      </c>
      <c r="G190" s="13">
        <v>66.48</v>
      </c>
      <c r="H190" s="21">
        <v>19745.87</v>
      </c>
      <c r="I190" s="7">
        <v>18718.53</v>
      </c>
      <c r="J190" s="30">
        <v>1027.3399999999999</v>
      </c>
      <c r="K190" s="21">
        <v>19745.87</v>
      </c>
      <c r="L190" s="12" t="s">
        <v>451</v>
      </c>
    </row>
    <row r="191" spans="1:12" hidden="1" x14ac:dyDescent="0.25">
      <c r="A191" s="11" t="s">
        <v>20</v>
      </c>
      <c r="B191" s="9" t="s">
        <v>459</v>
      </c>
      <c r="C191" s="28" t="s">
        <v>486</v>
      </c>
      <c r="D191" s="8" t="s">
        <v>280</v>
      </c>
      <c r="E191" s="16">
        <v>21178</v>
      </c>
      <c r="F191" s="16">
        <v>5793</v>
      </c>
      <c r="G191" s="13">
        <v>173.79</v>
      </c>
      <c r="H191" s="21">
        <v>51619.040000000001</v>
      </c>
      <c r="I191" s="7">
        <v>9514.76</v>
      </c>
      <c r="J191" s="30">
        <v>42104.28</v>
      </c>
      <c r="K191" s="21">
        <v>51619.040000000001</v>
      </c>
      <c r="L191" s="12" t="s">
        <v>451</v>
      </c>
    </row>
    <row r="192" spans="1:12" hidden="1" x14ac:dyDescent="0.25">
      <c r="A192" s="11" t="s">
        <v>20</v>
      </c>
      <c r="B192" s="9" t="s">
        <v>459</v>
      </c>
      <c r="C192" s="28" t="s">
        <v>486</v>
      </c>
      <c r="D192" s="8" t="s">
        <v>323</v>
      </c>
      <c r="E192" s="16">
        <v>10904</v>
      </c>
      <c r="F192" s="16">
        <v>3321</v>
      </c>
      <c r="G192" s="13">
        <v>99.63</v>
      </c>
      <c r="H192" s="21">
        <v>29592.07</v>
      </c>
      <c r="I192" s="7">
        <v>11436.79</v>
      </c>
      <c r="J192" s="30">
        <v>18155.28</v>
      </c>
      <c r="K192" s="21">
        <v>29592.07</v>
      </c>
      <c r="L192" s="12" t="s">
        <v>451</v>
      </c>
    </row>
    <row r="193" spans="1:12" hidden="1" x14ac:dyDescent="0.25">
      <c r="A193" s="11" t="s">
        <v>20</v>
      </c>
      <c r="B193" s="9" t="s">
        <v>459</v>
      </c>
      <c r="C193" s="28" t="s">
        <v>486</v>
      </c>
      <c r="D193" s="8" t="s">
        <v>370</v>
      </c>
      <c r="E193" s="16">
        <v>6750</v>
      </c>
      <c r="F193" s="16">
        <v>2219</v>
      </c>
      <c r="G193" s="13">
        <v>66.569999999999993</v>
      </c>
      <c r="H193" s="21">
        <v>19772.599999999999</v>
      </c>
      <c r="I193" s="7">
        <v>7502</v>
      </c>
      <c r="J193" s="30">
        <v>12270.6</v>
      </c>
      <c r="K193" s="21">
        <v>19772.599999999999</v>
      </c>
      <c r="L193" s="12" t="s">
        <v>451</v>
      </c>
    </row>
    <row r="194" spans="1:12" hidden="1" x14ac:dyDescent="0.25">
      <c r="A194" s="11" t="s">
        <v>20</v>
      </c>
      <c r="B194" s="9" t="s">
        <v>459</v>
      </c>
      <c r="C194" s="28" t="s">
        <v>486</v>
      </c>
      <c r="D194" s="8" t="s">
        <v>390</v>
      </c>
      <c r="E194" s="16">
        <v>6116</v>
      </c>
      <c r="F194" s="16">
        <v>2106</v>
      </c>
      <c r="G194" s="13">
        <v>63.18</v>
      </c>
      <c r="H194" s="21">
        <v>18765.7</v>
      </c>
      <c r="I194" s="7">
        <v>14101.92</v>
      </c>
      <c r="J194" s="30">
        <v>4663.78</v>
      </c>
      <c r="K194" s="21">
        <v>18765.7</v>
      </c>
      <c r="L194" s="12" t="s">
        <v>451</v>
      </c>
    </row>
    <row r="195" spans="1:12" hidden="1" x14ac:dyDescent="0.25">
      <c r="A195" s="11" t="s">
        <v>20</v>
      </c>
      <c r="B195" s="9" t="s">
        <v>459</v>
      </c>
      <c r="C195" s="28" t="s">
        <v>486</v>
      </c>
      <c r="D195" s="8" t="s">
        <v>427</v>
      </c>
      <c r="E195" s="16">
        <v>20812</v>
      </c>
      <c r="F195" s="16">
        <v>6802</v>
      </c>
      <c r="G195" s="13">
        <v>204.06</v>
      </c>
      <c r="H195" s="21">
        <v>60609.83</v>
      </c>
      <c r="I195" s="7">
        <v>25774.84</v>
      </c>
      <c r="J195" s="30">
        <v>34834.99</v>
      </c>
      <c r="K195" s="21">
        <v>60609.83</v>
      </c>
      <c r="L195" s="12" t="s">
        <v>451</v>
      </c>
    </row>
    <row r="196" spans="1:12" hidden="1" x14ac:dyDescent="0.25">
      <c r="A196" s="11" t="s">
        <v>20</v>
      </c>
      <c r="B196" s="9" t="s">
        <v>459</v>
      </c>
      <c r="C196" s="28" t="s">
        <v>486</v>
      </c>
      <c r="D196" s="8" t="s">
        <v>428</v>
      </c>
      <c r="E196" s="16">
        <v>27052</v>
      </c>
      <c r="F196" s="16">
        <v>8527</v>
      </c>
      <c r="G196" s="13">
        <v>255.81</v>
      </c>
      <c r="H196" s="21">
        <v>75980.59</v>
      </c>
      <c r="I196" s="7">
        <v>18538.34</v>
      </c>
      <c r="J196" s="30">
        <v>57442.25</v>
      </c>
      <c r="K196" s="21">
        <v>75980.59</v>
      </c>
      <c r="L196" s="12" t="s">
        <v>451</v>
      </c>
    </row>
    <row r="197" spans="1:12" hidden="1" x14ac:dyDescent="0.25">
      <c r="A197" s="11" t="s">
        <v>82</v>
      </c>
      <c r="B197" s="9" t="s">
        <v>468</v>
      </c>
      <c r="C197" s="34" t="s">
        <v>502</v>
      </c>
      <c r="D197" s="8" t="s">
        <v>305</v>
      </c>
      <c r="E197" s="16">
        <v>17084</v>
      </c>
      <c r="F197" s="16">
        <v>6737</v>
      </c>
      <c r="G197" s="13">
        <v>202.10999999999999</v>
      </c>
      <c r="H197" s="21">
        <v>60030.64</v>
      </c>
      <c r="I197" s="7">
        <v>7001.07</v>
      </c>
      <c r="J197" s="30">
        <v>53029.57</v>
      </c>
      <c r="K197" s="21">
        <v>60030.64</v>
      </c>
      <c r="L197" s="12" t="s">
        <v>451</v>
      </c>
    </row>
    <row r="198" spans="1:12" hidden="1" x14ac:dyDescent="0.25">
      <c r="A198" s="11" t="s">
        <v>82</v>
      </c>
      <c r="B198" s="9" t="s">
        <v>468</v>
      </c>
      <c r="C198" s="34" t="s">
        <v>502</v>
      </c>
      <c r="D198" s="8" t="s">
        <v>83</v>
      </c>
      <c r="E198" s="16">
        <v>10161</v>
      </c>
      <c r="F198" s="16">
        <v>3210</v>
      </c>
      <c r="G198" s="13">
        <v>96.3</v>
      </c>
      <c r="H198" s="21">
        <v>28602.99</v>
      </c>
      <c r="I198" s="7">
        <v>4707.91</v>
      </c>
      <c r="J198" s="30">
        <v>23895.08</v>
      </c>
      <c r="K198" s="21">
        <v>28602.99</v>
      </c>
      <c r="L198" s="12" t="s">
        <v>451</v>
      </c>
    </row>
    <row r="199" spans="1:12" hidden="1" x14ac:dyDescent="0.25">
      <c r="A199" s="11" t="s">
        <v>82</v>
      </c>
      <c r="B199" s="9" t="s">
        <v>468</v>
      </c>
      <c r="C199" s="34" t="s">
        <v>502</v>
      </c>
      <c r="D199" s="8" t="s">
        <v>163</v>
      </c>
      <c r="E199" s="16">
        <v>5788</v>
      </c>
      <c r="F199" s="16">
        <v>1888</v>
      </c>
      <c r="G199" s="13">
        <v>56.64</v>
      </c>
      <c r="H199" s="21">
        <v>16823.189999999999</v>
      </c>
      <c r="I199" s="7">
        <v>5070.2</v>
      </c>
      <c r="J199" s="30">
        <v>11752.99</v>
      </c>
      <c r="K199" s="21">
        <v>16823.189999999999</v>
      </c>
      <c r="L199" s="12" t="s">
        <v>451</v>
      </c>
    </row>
    <row r="200" spans="1:12" hidden="1" x14ac:dyDescent="0.25">
      <c r="A200" s="11" t="s">
        <v>82</v>
      </c>
      <c r="B200" s="9" t="s">
        <v>468</v>
      </c>
      <c r="C200" s="34" t="s">
        <v>502</v>
      </c>
      <c r="D200" s="8" t="s">
        <v>180</v>
      </c>
      <c r="E200" s="16">
        <v>16694</v>
      </c>
      <c r="F200" s="16">
        <v>5881</v>
      </c>
      <c r="G200" s="13">
        <v>176.43</v>
      </c>
      <c r="H200" s="21">
        <v>52403.18</v>
      </c>
      <c r="I200" s="7">
        <v>6086.31</v>
      </c>
      <c r="J200" s="30">
        <v>46316.87</v>
      </c>
      <c r="K200" s="21">
        <v>52403.18</v>
      </c>
      <c r="L200" s="12" t="s">
        <v>451</v>
      </c>
    </row>
    <row r="201" spans="1:12" hidden="1" x14ac:dyDescent="0.25">
      <c r="A201" s="11" t="s">
        <v>82</v>
      </c>
      <c r="B201" s="9" t="s">
        <v>468</v>
      </c>
      <c r="C201" s="34" t="s">
        <v>502</v>
      </c>
      <c r="D201" s="8" t="s">
        <v>193</v>
      </c>
      <c r="E201" s="16">
        <v>27789</v>
      </c>
      <c r="F201" s="16">
        <v>9751</v>
      </c>
      <c r="G201" s="13">
        <v>292.52999999999997</v>
      </c>
      <c r="H201" s="21">
        <v>86887.16</v>
      </c>
      <c r="I201" s="7">
        <v>7686.82</v>
      </c>
      <c r="J201" s="30">
        <v>79200.34</v>
      </c>
      <c r="K201" s="21">
        <v>86887.16</v>
      </c>
      <c r="L201" s="12" t="s">
        <v>451</v>
      </c>
    </row>
    <row r="202" spans="1:12" hidden="1" x14ac:dyDescent="0.25">
      <c r="A202" s="11" t="s">
        <v>82</v>
      </c>
      <c r="B202" s="9" t="s">
        <v>468</v>
      </c>
      <c r="C202" s="34" t="s">
        <v>502</v>
      </c>
      <c r="D202" s="8" t="s">
        <v>218</v>
      </c>
      <c r="E202" s="16">
        <v>23331</v>
      </c>
      <c r="F202" s="16">
        <v>7606</v>
      </c>
      <c r="G202" s="13">
        <v>228.17999999999998</v>
      </c>
      <c r="H202" s="21">
        <v>67773.94</v>
      </c>
      <c r="I202" s="7">
        <v>10436.82</v>
      </c>
      <c r="J202" s="30">
        <v>57337.120000000003</v>
      </c>
      <c r="K202" s="21">
        <v>67773.94</v>
      </c>
      <c r="L202" s="12" t="s">
        <v>451</v>
      </c>
    </row>
    <row r="203" spans="1:12" hidden="1" x14ac:dyDescent="0.25">
      <c r="A203" s="11" t="s">
        <v>82</v>
      </c>
      <c r="B203" s="9" t="s">
        <v>468</v>
      </c>
      <c r="C203" s="34" t="s">
        <v>502</v>
      </c>
      <c r="D203" s="8" t="s">
        <v>224</v>
      </c>
      <c r="E203" s="16">
        <v>76182</v>
      </c>
      <c r="F203" s="16">
        <v>23314</v>
      </c>
      <c r="G203" s="13">
        <v>699.42</v>
      </c>
      <c r="H203" s="21">
        <v>207741.48</v>
      </c>
      <c r="I203" s="7">
        <v>125674.49</v>
      </c>
      <c r="J203" s="30">
        <v>82066.990000000005</v>
      </c>
      <c r="K203" s="21">
        <v>207741.48</v>
      </c>
      <c r="L203" s="12" t="s">
        <v>451</v>
      </c>
    </row>
    <row r="204" spans="1:12" hidden="1" x14ac:dyDescent="0.25">
      <c r="A204" s="11" t="s">
        <v>82</v>
      </c>
      <c r="B204" s="9" t="s">
        <v>468</v>
      </c>
      <c r="C204" s="34" t="s">
        <v>502</v>
      </c>
      <c r="D204" s="8" t="s">
        <v>228</v>
      </c>
      <c r="E204" s="16">
        <v>20091</v>
      </c>
      <c r="F204" s="16">
        <v>6855</v>
      </c>
      <c r="G204" s="13">
        <v>205.65</v>
      </c>
      <c r="H204" s="21">
        <v>61082.09</v>
      </c>
      <c r="I204" s="7">
        <v>8665.42</v>
      </c>
      <c r="J204" s="30">
        <v>52416.67</v>
      </c>
      <c r="K204" s="21">
        <v>61082.09</v>
      </c>
      <c r="L204" s="12" t="s">
        <v>451</v>
      </c>
    </row>
    <row r="205" spans="1:12" hidden="1" x14ac:dyDescent="0.25">
      <c r="A205" s="11" t="s">
        <v>82</v>
      </c>
      <c r="B205" s="9" t="s">
        <v>468</v>
      </c>
      <c r="C205" s="34" t="s">
        <v>502</v>
      </c>
      <c r="D205" s="8" t="s">
        <v>232</v>
      </c>
      <c r="E205" s="16">
        <v>21179</v>
      </c>
      <c r="F205" s="16">
        <v>7225</v>
      </c>
      <c r="G205" s="13">
        <v>216.75</v>
      </c>
      <c r="H205" s="21">
        <v>64379.009999999995</v>
      </c>
      <c r="I205" s="7">
        <v>11474.95</v>
      </c>
      <c r="J205" s="30">
        <v>52904.06</v>
      </c>
      <c r="K205" s="21">
        <v>64379.009999999995</v>
      </c>
      <c r="L205" s="12" t="s">
        <v>451</v>
      </c>
    </row>
    <row r="206" spans="1:12" hidden="1" x14ac:dyDescent="0.25">
      <c r="A206" s="11" t="s">
        <v>82</v>
      </c>
      <c r="B206" s="9" t="s">
        <v>468</v>
      </c>
      <c r="C206" s="34" t="s">
        <v>502</v>
      </c>
      <c r="D206" s="8" t="s">
        <v>267</v>
      </c>
      <c r="E206" s="16">
        <v>18785</v>
      </c>
      <c r="F206" s="16">
        <v>5921</v>
      </c>
      <c r="G206" s="13">
        <v>177.63</v>
      </c>
      <c r="H206" s="21">
        <v>52759.6</v>
      </c>
      <c r="I206" s="7">
        <v>11693.14</v>
      </c>
      <c r="J206" s="30">
        <v>41066.46</v>
      </c>
      <c r="K206" s="21">
        <v>52759.6</v>
      </c>
      <c r="L206" s="12" t="s">
        <v>451</v>
      </c>
    </row>
    <row r="207" spans="1:12" hidden="1" x14ac:dyDescent="0.25">
      <c r="A207" s="11" t="s">
        <v>82</v>
      </c>
      <c r="B207" s="9" t="s">
        <v>468</v>
      </c>
      <c r="C207" s="34" t="s">
        <v>502</v>
      </c>
      <c r="D207" s="8" t="s">
        <v>272</v>
      </c>
      <c r="E207" s="16">
        <v>10085</v>
      </c>
      <c r="F207" s="16">
        <v>3323</v>
      </c>
      <c r="G207" s="13">
        <v>99.69</v>
      </c>
      <c r="H207" s="21">
        <v>29609.89</v>
      </c>
      <c r="I207" s="7">
        <v>5225.42</v>
      </c>
      <c r="J207" s="30">
        <v>24384.47</v>
      </c>
      <c r="K207" s="21">
        <v>29609.89</v>
      </c>
      <c r="L207" s="12" t="s">
        <v>451</v>
      </c>
    </row>
    <row r="208" spans="1:12" hidden="1" x14ac:dyDescent="0.25">
      <c r="A208" s="11" t="s">
        <v>82</v>
      </c>
      <c r="B208" s="9" t="s">
        <v>468</v>
      </c>
      <c r="C208" s="34" t="s">
        <v>502</v>
      </c>
      <c r="D208" s="8" t="s">
        <v>342</v>
      </c>
      <c r="E208" s="16">
        <v>8966</v>
      </c>
      <c r="F208" s="16">
        <v>3077</v>
      </c>
      <c r="G208" s="13">
        <v>92.31</v>
      </c>
      <c r="H208" s="21">
        <v>27417.88</v>
      </c>
      <c r="I208" s="7">
        <v>2253.2199999999998</v>
      </c>
      <c r="J208" s="30">
        <v>25164.66</v>
      </c>
      <c r="K208" s="21">
        <v>27417.88</v>
      </c>
      <c r="L208" s="12" t="s">
        <v>451</v>
      </c>
    </row>
    <row r="209" spans="1:12" hidden="1" x14ac:dyDescent="0.25">
      <c r="A209" s="11" t="s">
        <v>89</v>
      </c>
      <c r="B209" s="9" t="s">
        <v>455</v>
      </c>
      <c r="C209" s="28" t="s">
        <v>487</v>
      </c>
      <c r="D209" s="8" t="s">
        <v>115</v>
      </c>
      <c r="E209" s="16">
        <v>29347</v>
      </c>
      <c r="F209" s="16">
        <v>9141</v>
      </c>
      <c r="G209" s="13">
        <v>274.23</v>
      </c>
      <c r="H209" s="21">
        <v>81451.7</v>
      </c>
      <c r="I209" s="7">
        <v>81451.7</v>
      </c>
      <c r="J209" s="7">
        <v>0</v>
      </c>
      <c r="K209" s="21">
        <v>81451.7</v>
      </c>
      <c r="L209" s="12" t="s">
        <v>451</v>
      </c>
    </row>
    <row r="210" spans="1:12" hidden="1" x14ac:dyDescent="0.25">
      <c r="A210" s="11" t="s">
        <v>89</v>
      </c>
      <c r="B210" s="9" t="s">
        <v>455</v>
      </c>
      <c r="C210" s="28" t="s">
        <v>487</v>
      </c>
      <c r="D210" s="8" t="s">
        <v>273</v>
      </c>
      <c r="E210" s="16">
        <v>20098</v>
      </c>
      <c r="F210" s="16">
        <v>7229</v>
      </c>
      <c r="G210" s="13">
        <v>216.87</v>
      </c>
      <c r="H210" s="21">
        <v>64414.65</v>
      </c>
      <c r="I210" s="7">
        <v>64414.65</v>
      </c>
      <c r="J210" s="7">
        <v>0</v>
      </c>
      <c r="K210" s="21">
        <v>64414.65</v>
      </c>
      <c r="L210" s="12" t="s">
        <v>451</v>
      </c>
    </row>
    <row r="211" spans="1:12" hidden="1" x14ac:dyDescent="0.25">
      <c r="A211" s="11" t="s">
        <v>89</v>
      </c>
      <c r="B211" s="9" t="s">
        <v>455</v>
      </c>
      <c r="C211" s="28" t="s">
        <v>487</v>
      </c>
      <c r="D211" s="8" t="s">
        <v>349</v>
      </c>
      <c r="E211" s="16">
        <v>10032</v>
      </c>
      <c r="F211" s="16">
        <v>3676</v>
      </c>
      <c r="G211" s="13">
        <v>110.28</v>
      </c>
      <c r="H211" s="21">
        <v>32755.329999999987</v>
      </c>
      <c r="I211" s="7">
        <v>-208322.07</v>
      </c>
      <c r="J211" s="7">
        <v>241077.4</v>
      </c>
      <c r="K211" s="21">
        <v>32755.329999999987</v>
      </c>
      <c r="L211" s="12" t="s">
        <v>451</v>
      </c>
    </row>
    <row r="212" spans="1:12" hidden="1" x14ac:dyDescent="0.25">
      <c r="A212" s="11" t="s">
        <v>89</v>
      </c>
      <c r="B212" s="9" t="s">
        <v>455</v>
      </c>
      <c r="C212" s="28" t="s">
        <v>487</v>
      </c>
      <c r="D212" s="8" t="s">
        <v>391</v>
      </c>
      <c r="E212" s="16">
        <v>11059</v>
      </c>
      <c r="F212" s="16">
        <v>3778</v>
      </c>
      <c r="G212" s="13">
        <v>113.33999999999999</v>
      </c>
      <c r="H212" s="21">
        <v>33664.209999999992</v>
      </c>
      <c r="I212" s="7">
        <v>-42862.16</v>
      </c>
      <c r="J212" s="7">
        <v>76526.37</v>
      </c>
      <c r="K212" s="21">
        <v>33664.209999999992</v>
      </c>
      <c r="L212" s="12" t="s">
        <v>451</v>
      </c>
    </row>
    <row r="213" spans="1:12" hidden="1" x14ac:dyDescent="0.25">
      <c r="A213" s="11" t="s">
        <v>89</v>
      </c>
      <c r="B213" s="9" t="s">
        <v>455</v>
      </c>
      <c r="C213" s="28" t="s">
        <v>487</v>
      </c>
      <c r="D213" s="8" t="s">
        <v>437</v>
      </c>
      <c r="E213" s="16">
        <v>14730</v>
      </c>
      <c r="F213" s="16">
        <v>5282</v>
      </c>
      <c r="G213" s="13">
        <v>158.46</v>
      </c>
      <c r="H213" s="21">
        <v>47065.729999999996</v>
      </c>
      <c r="I213" s="7">
        <v>-1529.4</v>
      </c>
      <c r="J213" s="7">
        <v>48595.13</v>
      </c>
      <c r="K213" s="21">
        <v>47065.729999999996</v>
      </c>
      <c r="L213" s="12" t="s">
        <v>451</v>
      </c>
    </row>
    <row r="214" spans="1:12" ht="15.75" hidden="1" customHeight="1" x14ac:dyDescent="0.25">
      <c r="A214" s="11" t="s">
        <v>89</v>
      </c>
      <c r="B214" s="9" t="s">
        <v>455</v>
      </c>
      <c r="C214" s="28" t="s">
        <v>487</v>
      </c>
      <c r="D214" s="8" t="s">
        <v>438</v>
      </c>
      <c r="E214" s="16">
        <v>9414</v>
      </c>
      <c r="F214" s="16">
        <v>3541</v>
      </c>
      <c r="G214" s="13">
        <v>106.22999999999999</v>
      </c>
      <c r="H214" s="21">
        <v>31552.399999999994</v>
      </c>
      <c r="I214" s="7">
        <v>-47700.05</v>
      </c>
      <c r="J214" s="7">
        <v>79252.45</v>
      </c>
      <c r="K214" s="21">
        <v>31552.399999999994</v>
      </c>
      <c r="L214" s="12" t="s">
        <v>451</v>
      </c>
    </row>
    <row r="215" spans="1:12" hidden="1" x14ac:dyDescent="0.25">
      <c r="A215" s="11" t="s">
        <v>89</v>
      </c>
      <c r="B215" s="9" t="s">
        <v>455</v>
      </c>
      <c r="C215" s="28" t="s">
        <v>487</v>
      </c>
      <c r="D215" s="8" t="s">
        <v>238</v>
      </c>
      <c r="E215" s="16">
        <v>84810</v>
      </c>
      <c r="F215" s="16">
        <v>28245</v>
      </c>
      <c r="G215" s="13">
        <v>847.35</v>
      </c>
      <c r="H215" s="21">
        <v>251679.59</v>
      </c>
      <c r="I215" s="7">
        <v>236795.9</v>
      </c>
      <c r="J215" s="7">
        <v>14883.69</v>
      </c>
      <c r="K215" s="21">
        <v>251679.59</v>
      </c>
      <c r="L215" s="12" t="s">
        <v>451</v>
      </c>
    </row>
    <row r="216" spans="1:12" hidden="1" x14ac:dyDescent="0.25">
      <c r="A216" s="11" t="s">
        <v>89</v>
      </c>
      <c r="B216" s="9" t="s">
        <v>461</v>
      </c>
      <c r="C216" s="28" t="s">
        <v>489</v>
      </c>
      <c r="D216" s="8" t="s">
        <v>317</v>
      </c>
      <c r="E216" s="16">
        <v>17772</v>
      </c>
      <c r="F216" s="16">
        <v>5222</v>
      </c>
      <c r="G216" s="13">
        <v>156.66</v>
      </c>
      <c r="H216" s="21">
        <v>46531.100000000006</v>
      </c>
      <c r="I216" s="7">
        <v>8122.41</v>
      </c>
      <c r="J216" s="7">
        <v>38408.69</v>
      </c>
      <c r="K216" s="21">
        <v>46531.100000000006</v>
      </c>
      <c r="L216" s="12" t="s">
        <v>451</v>
      </c>
    </row>
    <row r="217" spans="1:12" hidden="1" x14ac:dyDescent="0.25">
      <c r="A217" s="11" t="s">
        <v>89</v>
      </c>
      <c r="B217" s="9" t="s">
        <v>461</v>
      </c>
      <c r="C217" s="28" t="s">
        <v>489</v>
      </c>
      <c r="D217" s="8" t="s">
        <v>335</v>
      </c>
      <c r="E217" s="16">
        <v>25026</v>
      </c>
      <c r="F217" s="16">
        <v>8587</v>
      </c>
      <c r="G217" s="13">
        <v>257.61</v>
      </c>
      <c r="H217" s="21">
        <v>76515.23</v>
      </c>
      <c r="I217" s="7">
        <v>66292.22</v>
      </c>
      <c r="J217" s="7">
        <v>10223.01</v>
      </c>
      <c r="K217" s="21">
        <v>76515.23</v>
      </c>
      <c r="L217" s="12" t="s">
        <v>451</v>
      </c>
    </row>
    <row r="218" spans="1:12" hidden="1" x14ac:dyDescent="0.25">
      <c r="A218" s="11" t="s">
        <v>89</v>
      </c>
      <c r="B218" s="9" t="s">
        <v>455</v>
      </c>
      <c r="C218" s="28" t="s">
        <v>487</v>
      </c>
      <c r="D218" s="8" t="s">
        <v>406</v>
      </c>
      <c r="E218" s="16">
        <v>13376</v>
      </c>
      <c r="F218" s="16">
        <v>4715</v>
      </c>
      <c r="G218" s="13">
        <v>141.44999999999999</v>
      </c>
      <c r="H218" s="21">
        <v>42013.43</v>
      </c>
      <c r="I218" s="7">
        <v>20511.77</v>
      </c>
      <c r="J218" s="7">
        <v>21501.66</v>
      </c>
      <c r="K218" s="21">
        <v>42013.43</v>
      </c>
      <c r="L218" s="12" t="s">
        <v>451</v>
      </c>
    </row>
    <row r="219" spans="1:12" hidden="1" x14ac:dyDescent="0.25">
      <c r="A219" s="11" t="s">
        <v>89</v>
      </c>
      <c r="B219" s="9" t="s">
        <v>461</v>
      </c>
      <c r="C219" s="28" t="s">
        <v>489</v>
      </c>
      <c r="D219" s="8" t="s">
        <v>417</v>
      </c>
      <c r="E219" s="16">
        <v>17393</v>
      </c>
      <c r="F219" s="16">
        <v>4356</v>
      </c>
      <c r="G219" s="13">
        <v>130.68</v>
      </c>
      <c r="H219" s="21">
        <v>38814.53</v>
      </c>
      <c r="I219" s="7">
        <v>38814.53</v>
      </c>
      <c r="J219" s="7">
        <v>0</v>
      </c>
      <c r="K219" s="21">
        <v>38814.53</v>
      </c>
      <c r="L219" s="12" t="s">
        <v>451</v>
      </c>
    </row>
    <row r="220" spans="1:12" hidden="1" x14ac:dyDescent="0.25">
      <c r="A220" s="11" t="s">
        <v>89</v>
      </c>
      <c r="B220" s="9" t="s">
        <v>461</v>
      </c>
      <c r="C220" s="28" t="s">
        <v>489</v>
      </c>
      <c r="D220" s="8" t="s">
        <v>430</v>
      </c>
      <c r="E220" s="16">
        <v>19054</v>
      </c>
      <c r="F220" s="16">
        <v>5439</v>
      </c>
      <c r="G220" s="13">
        <v>163.16999999999999</v>
      </c>
      <c r="H220" s="21">
        <v>48464.69</v>
      </c>
      <c r="I220" s="7">
        <v>4888.0200000000004</v>
      </c>
      <c r="J220" s="7">
        <v>43576.67</v>
      </c>
      <c r="K220" s="21">
        <v>48464.69</v>
      </c>
      <c r="L220" s="12" t="s">
        <v>451</v>
      </c>
    </row>
    <row r="221" spans="1:12" hidden="1" x14ac:dyDescent="0.25">
      <c r="A221" s="11" t="s">
        <v>89</v>
      </c>
      <c r="B221" s="9" t="s">
        <v>461</v>
      </c>
      <c r="C221" s="28" t="s">
        <v>489</v>
      </c>
      <c r="D221" s="8" t="s">
        <v>439</v>
      </c>
      <c r="E221" s="16">
        <v>13466</v>
      </c>
      <c r="F221" s="16">
        <v>4722</v>
      </c>
      <c r="G221" s="13">
        <v>141.66</v>
      </c>
      <c r="H221" s="21">
        <v>42075.8</v>
      </c>
      <c r="I221" s="7">
        <v>42075.8</v>
      </c>
      <c r="J221" s="7">
        <v>0</v>
      </c>
      <c r="K221" s="21">
        <v>42075.8</v>
      </c>
      <c r="L221" s="12" t="s">
        <v>451</v>
      </c>
    </row>
    <row r="222" spans="1:12" hidden="1" x14ac:dyDescent="0.25">
      <c r="A222" s="11" t="s">
        <v>89</v>
      </c>
      <c r="B222" s="9" t="s">
        <v>455</v>
      </c>
      <c r="C222" s="28" t="s">
        <v>487</v>
      </c>
      <c r="D222" s="8" t="s">
        <v>90</v>
      </c>
      <c r="E222" s="16">
        <v>10139</v>
      </c>
      <c r="F222" s="16">
        <v>3322</v>
      </c>
      <c r="G222" s="13">
        <v>99.66</v>
      </c>
      <c r="H222" s="21">
        <v>29600.979999999996</v>
      </c>
      <c r="I222" s="7">
        <v>-15017.33</v>
      </c>
      <c r="J222" s="7">
        <v>44618.31</v>
      </c>
      <c r="K222" s="21">
        <v>29600.979999999996</v>
      </c>
      <c r="L222" s="12" t="s">
        <v>451</v>
      </c>
    </row>
    <row r="223" spans="1:12" hidden="1" x14ac:dyDescent="0.25">
      <c r="A223" s="11" t="s">
        <v>89</v>
      </c>
      <c r="B223" s="9" t="s">
        <v>455</v>
      </c>
      <c r="C223" s="28" t="s">
        <v>487</v>
      </c>
      <c r="D223" s="8" t="s">
        <v>96</v>
      </c>
      <c r="E223" s="16">
        <v>13640</v>
      </c>
      <c r="F223" s="16">
        <v>4244</v>
      </c>
      <c r="G223" s="13">
        <v>127.32</v>
      </c>
      <c r="H223" s="21">
        <v>37816.54</v>
      </c>
      <c r="I223" s="7">
        <v>-35640.870000000003</v>
      </c>
      <c r="J223" s="7">
        <v>73457.41</v>
      </c>
      <c r="K223" s="21">
        <v>37816.54</v>
      </c>
      <c r="L223" s="12" t="s">
        <v>451</v>
      </c>
    </row>
    <row r="224" spans="1:12" hidden="1" x14ac:dyDescent="0.25">
      <c r="A224" s="11" t="s">
        <v>89</v>
      </c>
      <c r="B224" s="9" t="s">
        <v>455</v>
      </c>
      <c r="C224" s="28" t="s">
        <v>487</v>
      </c>
      <c r="D224" s="8" t="s">
        <v>286</v>
      </c>
      <c r="E224" s="16">
        <v>27537</v>
      </c>
      <c r="F224" s="16">
        <v>9355</v>
      </c>
      <c r="G224" s="13">
        <v>280.64999999999998</v>
      </c>
      <c r="H224" s="21">
        <v>83358.559999999998</v>
      </c>
      <c r="I224" s="7">
        <v>83358.559999999998</v>
      </c>
      <c r="J224" s="7">
        <v>0</v>
      </c>
      <c r="K224" s="21">
        <v>83358.559999999998</v>
      </c>
      <c r="L224" s="12" t="s">
        <v>451</v>
      </c>
    </row>
    <row r="225" spans="1:12" hidden="1" x14ac:dyDescent="0.25">
      <c r="A225" s="11" t="s">
        <v>89</v>
      </c>
      <c r="B225" s="9" t="s">
        <v>461</v>
      </c>
      <c r="C225" s="28" t="s">
        <v>489</v>
      </c>
      <c r="D225" s="8" t="s">
        <v>288</v>
      </c>
      <c r="E225" s="16">
        <v>18039</v>
      </c>
      <c r="F225" s="16">
        <v>5789</v>
      </c>
      <c r="G225" s="13">
        <v>173.67</v>
      </c>
      <c r="H225" s="21">
        <v>51583.399999999994</v>
      </c>
      <c r="I225" s="7">
        <v>47482.52</v>
      </c>
      <c r="J225" s="7">
        <v>4100.88</v>
      </c>
      <c r="K225" s="21">
        <v>51583.399999999994</v>
      </c>
      <c r="L225" s="12" t="s">
        <v>451</v>
      </c>
    </row>
    <row r="226" spans="1:12" hidden="1" x14ac:dyDescent="0.25">
      <c r="A226" s="11" t="s">
        <v>89</v>
      </c>
      <c r="B226" s="9" t="s">
        <v>461</v>
      </c>
      <c r="C226" s="28" t="s">
        <v>489</v>
      </c>
      <c r="D226" s="8" t="s">
        <v>292</v>
      </c>
      <c r="E226" s="16">
        <v>36718</v>
      </c>
      <c r="F226" s="16">
        <v>11620</v>
      </c>
      <c r="G226" s="13">
        <v>348.59999999999997</v>
      </c>
      <c r="H226" s="21">
        <v>103541.05</v>
      </c>
      <c r="I226" s="7">
        <v>103541.05</v>
      </c>
      <c r="J226" s="7">
        <v>0</v>
      </c>
      <c r="K226" s="21">
        <v>103541.05</v>
      </c>
      <c r="L226" s="12" t="s">
        <v>451</v>
      </c>
    </row>
    <row r="227" spans="1:12" s="32" customFormat="1" hidden="1" x14ac:dyDescent="0.25">
      <c r="A227" s="29" t="s">
        <v>89</v>
      </c>
      <c r="B227" s="9" t="s">
        <v>455</v>
      </c>
      <c r="C227" s="28" t="s">
        <v>487</v>
      </c>
      <c r="D227" s="8" t="s">
        <v>397</v>
      </c>
      <c r="E227" s="16">
        <v>12740</v>
      </c>
      <c r="F227" s="16">
        <v>4350</v>
      </c>
      <c r="G227" s="13">
        <v>130.5</v>
      </c>
      <c r="H227" s="21">
        <v>38761.06</v>
      </c>
      <c r="I227" s="7">
        <v>31236.42</v>
      </c>
      <c r="J227" s="30">
        <v>7524.64</v>
      </c>
      <c r="K227" s="21">
        <v>38761.06</v>
      </c>
      <c r="L227" s="31" t="s">
        <v>451</v>
      </c>
    </row>
    <row r="228" spans="1:12" hidden="1" x14ac:dyDescent="0.25">
      <c r="A228" s="11" t="s">
        <v>15</v>
      </c>
      <c r="B228" s="9" t="s">
        <v>460</v>
      </c>
      <c r="C228" s="28" t="s">
        <v>482</v>
      </c>
      <c r="D228" s="8" t="s">
        <v>76</v>
      </c>
      <c r="E228" s="16">
        <v>15214</v>
      </c>
      <c r="F228" s="16">
        <v>5049</v>
      </c>
      <c r="G228" s="13">
        <v>151.47</v>
      </c>
      <c r="H228" s="21">
        <v>44989.56</v>
      </c>
      <c r="I228" s="7">
        <v>6228.88</v>
      </c>
      <c r="J228" s="30">
        <v>38760.68</v>
      </c>
      <c r="K228" s="21">
        <v>44989.56</v>
      </c>
      <c r="L228" s="12" t="s">
        <v>454</v>
      </c>
    </row>
    <row r="229" spans="1:12" hidden="1" x14ac:dyDescent="0.25">
      <c r="A229" s="11" t="s">
        <v>15</v>
      </c>
      <c r="B229" s="9" t="s">
        <v>460</v>
      </c>
      <c r="C229" s="28" t="s">
        <v>482</v>
      </c>
      <c r="D229" s="8" t="s">
        <v>308</v>
      </c>
      <c r="E229" s="16">
        <v>8313</v>
      </c>
      <c r="F229" s="16">
        <v>2445</v>
      </c>
      <c r="G229" s="13">
        <v>73.349999999999994</v>
      </c>
      <c r="H229" s="21">
        <v>21786.39</v>
      </c>
      <c r="I229" s="7">
        <v>18185.79</v>
      </c>
      <c r="J229" s="30">
        <v>3600.6</v>
      </c>
      <c r="K229" s="21">
        <v>21786.39</v>
      </c>
      <c r="L229" s="12" t="s">
        <v>454</v>
      </c>
    </row>
    <row r="230" spans="1:12" hidden="1" x14ac:dyDescent="0.25">
      <c r="A230" s="11" t="s">
        <v>15</v>
      </c>
      <c r="B230" s="9" t="s">
        <v>457</v>
      </c>
      <c r="C230" s="28" t="s">
        <v>492</v>
      </c>
      <c r="D230" s="8" t="s">
        <v>16</v>
      </c>
      <c r="E230" s="16">
        <v>4767</v>
      </c>
      <c r="F230" s="16">
        <v>1740</v>
      </c>
      <c r="G230" s="13">
        <v>52.199999999999996</v>
      </c>
      <c r="H230" s="21">
        <v>15504.43</v>
      </c>
      <c r="I230" s="7">
        <v>1773.59</v>
      </c>
      <c r="J230" s="30">
        <v>13730.84</v>
      </c>
      <c r="K230" s="21">
        <v>15504.43</v>
      </c>
      <c r="L230" s="12" t="s">
        <v>451</v>
      </c>
    </row>
    <row r="231" spans="1:12" hidden="1" x14ac:dyDescent="0.25">
      <c r="A231" s="11" t="s">
        <v>15</v>
      </c>
      <c r="B231" s="9" t="s">
        <v>457</v>
      </c>
      <c r="C231" s="28" t="s">
        <v>492</v>
      </c>
      <c r="D231" s="8" t="s">
        <v>41</v>
      </c>
      <c r="E231" s="16">
        <v>7764</v>
      </c>
      <c r="F231" s="16">
        <v>2513</v>
      </c>
      <c r="G231" s="13">
        <v>75.39</v>
      </c>
      <c r="H231" s="21">
        <v>22392.309999999998</v>
      </c>
      <c r="I231" s="7">
        <v>3297.17</v>
      </c>
      <c r="J231" s="30">
        <v>19095.14</v>
      </c>
      <c r="K231" s="21">
        <v>22392.309999999998</v>
      </c>
      <c r="L231" s="12" t="s">
        <v>451</v>
      </c>
    </row>
    <row r="232" spans="1:12" hidden="1" x14ac:dyDescent="0.25">
      <c r="A232" s="11" t="s">
        <v>15</v>
      </c>
      <c r="B232" s="9" t="s">
        <v>457</v>
      </c>
      <c r="C232" s="28" t="s">
        <v>492</v>
      </c>
      <c r="D232" s="8" t="s">
        <v>58</v>
      </c>
      <c r="E232" s="16">
        <v>6423</v>
      </c>
      <c r="F232" s="16">
        <v>2094</v>
      </c>
      <c r="G232" s="13">
        <v>62.82</v>
      </c>
      <c r="H232" s="21">
        <v>18658.77</v>
      </c>
      <c r="I232" s="7">
        <v>7036</v>
      </c>
      <c r="J232" s="30">
        <v>11622.77</v>
      </c>
      <c r="K232" s="21">
        <v>18658.77</v>
      </c>
      <c r="L232" s="12" t="s">
        <v>451</v>
      </c>
    </row>
    <row r="233" spans="1:12" hidden="1" x14ac:dyDescent="0.25">
      <c r="A233" s="11" t="s">
        <v>15</v>
      </c>
      <c r="B233" s="9" t="s">
        <v>457</v>
      </c>
      <c r="C233" s="28" t="s">
        <v>492</v>
      </c>
      <c r="D233" s="8" t="s">
        <v>67</v>
      </c>
      <c r="E233" s="16">
        <v>14573</v>
      </c>
      <c r="F233" s="16">
        <v>5375</v>
      </c>
      <c r="G233" s="13">
        <v>161.25</v>
      </c>
      <c r="H233" s="21">
        <v>47894.42</v>
      </c>
      <c r="I233" s="7">
        <v>5811.45</v>
      </c>
      <c r="J233" s="30">
        <v>42082.97</v>
      </c>
      <c r="K233" s="21">
        <v>47894.42</v>
      </c>
      <c r="L233" s="12" t="s">
        <v>451</v>
      </c>
    </row>
    <row r="234" spans="1:12" hidden="1" x14ac:dyDescent="0.25">
      <c r="A234" s="11" t="s">
        <v>15</v>
      </c>
      <c r="B234" s="9" t="s">
        <v>457</v>
      </c>
      <c r="C234" s="28" t="s">
        <v>493</v>
      </c>
      <c r="D234" s="8" t="s">
        <v>144</v>
      </c>
      <c r="E234" s="16">
        <v>5561</v>
      </c>
      <c r="F234" s="16">
        <v>1860</v>
      </c>
      <c r="G234" s="13">
        <v>55.8</v>
      </c>
      <c r="H234" s="21">
        <v>16573.7</v>
      </c>
      <c r="I234" s="7">
        <v>1389.64</v>
      </c>
      <c r="J234" s="30">
        <v>15184.06</v>
      </c>
      <c r="K234" s="21">
        <v>16573.7</v>
      </c>
      <c r="L234" s="12" t="s">
        <v>451</v>
      </c>
    </row>
    <row r="235" spans="1:12" hidden="1" x14ac:dyDescent="0.25">
      <c r="A235" s="11" t="s">
        <v>15</v>
      </c>
      <c r="B235" s="9" t="s">
        <v>457</v>
      </c>
      <c r="C235" s="28" t="s">
        <v>492</v>
      </c>
      <c r="D235" s="8" t="s">
        <v>149</v>
      </c>
      <c r="E235" s="16">
        <v>12024</v>
      </c>
      <c r="F235" s="16">
        <v>3770</v>
      </c>
      <c r="G235" s="13">
        <v>113.1</v>
      </c>
      <c r="H235" s="21">
        <v>33592.92</v>
      </c>
      <c r="I235" s="7">
        <v>4316.49</v>
      </c>
      <c r="J235" s="30">
        <v>29276.43</v>
      </c>
      <c r="K235" s="21">
        <v>33592.92</v>
      </c>
      <c r="L235" s="12" t="s">
        <v>451</v>
      </c>
    </row>
    <row r="236" spans="1:12" hidden="1" x14ac:dyDescent="0.25">
      <c r="A236" s="11" t="s">
        <v>15</v>
      </c>
      <c r="B236" s="9" t="s">
        <v>457</v>
      </c>
      <c r="C236" s="28" t="s">
        <v>492</v>
      </c>
      <c r="D236" s="8" t="s">
        <v>186</v>
      </c>
      <c r="E236" s="16">
        <v>17945</v>
      </c>
      <c r="F236" s="16">
        <v>6346</v>
      </c>
      <c r="G236" s="13">
        <v>190.38</v>
      </c>
      <c r="H236" s="21">
        <v>56546.6</v>
      </c>
      <c r="I236" s="7">
        <v>18972.43</v>
      </c>
      <c r="J236" s="30">
        <v>37574.17</v>
      </c>
      <c r="K236" s="21">
        <v>56546.6</v>
      </c>
      <c r="L236" s="12" t="s">
        <v>451</v>
      </c>
    </row>
    <row r="237" spans="1:12" hidden="1" x14ac:dyDescent="0.25">
      <c r="A237" s="11" t="s">
        <v>15</v>
      </c>
      <c r="B237" s="9" t="s">
        <v>457</v>
      </c>
      <c r="C237" s="28" t="s">
        <v>493</v>
      </c>
      <c r="D237" s="8" t="s">
        <v>197</v>
      </c>
      <c r="E237" s="16">
        <v>47501</v>
      </c>
      <c r="F237" s="16">
        <v>15813</v>
      </c>
      <c r="G237" s="13">
        <v>474.39</v>
      </c>
      <c r="H237" s="21">
        <v>140903.15000000002</v>
      </c>
      <c r="I237" s="7">
        <v>67620.13</v>
      </c>
      <c r="J237" s="30">
        <v>73283.02</v>
      </c>
      <c r="K237" s="21">
        <v>140903.15000000002</v>
      </c>
      <c r="L237" s="12" t="s">
        <v>451</v>
      </c>
    </row>
    <row r="238" spans="1:12" hidden="1" x14ac:dyDescent="0.25">
      <c r="A238" s="11" t="s">
        <v>15</v>
      </c>
      <c r="B238" s="9" t="s">
        <v>457</v>
      </c>
      <c r="C238" s="28" t="s">
        <v>492</v>
      </c>
      <c r="D238" s="8" t="s">
        <v>200</v>
      </c>
      <c r="E238" s="16">
        <v>7471</v>
      </c>
      <c r="F238" s="16">
        <v>2535</v>
      </c>
      <c r="G238" s="13">
        <v>76.05</v>
      </c>
      <c r="H238" s="21">
        <v>22588.34</v>
      </c>
      <c r="I238" s="7">
        <v>1202.3800000000001</v>
      </c>
      <c r="J238" s="30">
        <v>21385.96</v>
      </c>
      <c r="K238" s="21">
        <v>22588.34</v>
      </c>
      <c r="L238" s="12" t="s">
        <v>451</v>
      </c>
    </row>
    <row r="239" spans="1:12" hidden="1" x14ac:dyDescent="0.25">
      <c r="A239" s="11" t="s">
        <v>15</v>
      </c>
      <c r="B239" s="9" t="s">
        <v>457</v>
      </c>
      <c r="C239" s="28" t="s">
        <v>493</v>
      </c>
      <c r="D239" s="8" t="s">
        <v>201</v>
      </c>
      <c r="E239" s="16">
        <v>10490</v>
      </c>
      <c r="F239" s="16">
        <v>3404</v>
      </c>
      <c r="G239" s="13">
        <v>102.11999999999999</v>
      </c>
      <c r="H239" s="21">
        <v>30331.65</v>
      </c>
      <c r="I239" s="7">
        <v>4348.5</v>
      </c>
      <c r="J239" s="30">
        <v>25983.15</v>
      </c>
      <c r="K239" s="21">
        <v>30331.65</v>
      </c>
      <c r="L239" s="12" t="s">
        <v>451</v>
      </c>
    </row>
    <row r="240" spans="1:12" hidden="1" x14ac:dyDescent="0.25">
      <c r="A240" s="11" t="s">
        <v>15</v>
      </c>
      <c r="B240" s="9" t="s">
        <v>457</v>
      </c>
      <c r="C240" s="28" t="s">
        <v>492</v>
      </c>
      <c r="D240" s="8" t="s">
        <v>210</v>
      </c>
      <c r="E240" s="16">
        <v>13359</v>
      </c>
      <c r="F240" s="16">
        <v>4869</v>
      </c>
      <c r="G240" s="13">
        <v>146.07</v>
      </c>
      <c r="H240" s="21">
        <v>43385.66</v>
      </c>
      <c r="I240" s="7">
        <v>32026.66</v>
      </c>
      <c r="J240" s="30">
        <v>11359</v>
      </c>
      <c r="K240" s="21">
        <v>43385.66</v>
      </c>
      <c r="L240" s="12" t="s">
        <v>451</v>
      </c>
    </row>
    <row r="241" spans="1:12" ht="15.75" hidden="1" customHeight="1" x14ac:dyDescent="0.25">
      <c r="A241" s="11" t="s">
        <v>15</v>
      </c>
      <c r="B241" s="9" t="s">
        <v>457</v>
      </c>
      <c r="C241" s="28" t="s">
        <v>492</v>
      </c>
      <c r="D241" s="8" t="s">
        <v>211</v>
      </c>
      <c r="E241" s="16">
        <v>15765</v>
      </c>
      <c r="F241" s="16">
        <v>5503</v>
      </c>
      <c r="G241" s="13">
        <v>165.09</v>
      </c>
      <c r="H241" s="21">
        <v>49034.97</v>
      </c>
      <c r="I241" s="7">
        <v>31861.200000000001</v>
      </c>
      <c r="J241" s="30">
        <v>17173.77</v>
      </c>
      <c r="K241" s="21">
        <v>49034.97</v>
      </c>
      <c r="L241" s="12" t="s">
        <v>451</v>
      </c>
    </row>
    <row r="242" spans="1:12" hidden="1" x14ac:dyDescent="0.25">
      <c r="A242" s="11" t="s">
        <v>15</v>
      </c>
      <c r="B242" s="9" t="s">
        <v>457</v>
      </c>
      <c r="C242" s="28" t="s">
        <v>492</v>
      </c>
      <c r="D242" s="8" t="s">
        <v>217</v>
      </c>
      <c r="E242" s="16">
        <v>8516</v>
      </c>
      <c r="F242" s="16">
        <v>2792</v>
      </c>
      <c r="G242" s="13">
        <v>83.759999999999991</v>
      </c>
      <c r="H242" s="21">
        <v>24878.37</v>
      </c>
      <c r="I242" s="7">
        <v>2226.48</v>
      </c>
      <c r="J242" s="30">
        <v>22651.89</v>
      </c>
      <c r="K242" s="21">
        <v>24878.37</v>
      </c>
      <c r="L242" s="12" t="s">
        <v>451</v>
      </c>
    </row>
    <row r="243" spans="1:12" hidden="1" x14ac:dyDescent="0.25">
      <c r="A243" s="11" t="s">
        <v>15</v>
      </c>
      <c r="B243" s="9" t="s">
        <v>457</v>
      </c>
      <c r="C243" s="28" t="s">
        <v>492</v>
      </c>
      <c r="D243" s="8" t="s">
        <v>227</v>
      </c>
      <c r="E243" s="16">
        <v>8525</v>
      </c>
      <c r="F243" s="16">
        <v>3010</v>
      </c>
      <c r="G243" s="13">
        <v>90.3</v>
      </c>
      <c r="H243" s="21">
        <v>26820.87</v>
      </c>
      <c r="I243" s="7">
        <v>1673.89</v>
      </c>
      <c r="J243" s="30">
        <v>25146.98</v>
      </c>
      <c r="K243" s="21">
        <v>26820.87</v>
      </c>
      <c r="L243" s="12" t="s">
        <v>451</v>
      </c>
    </row>
    <row r="244" spans="1:12" hidden="1" x14ac:dyDescent="0.25">
      <c r="A244" s="11" t="s">
        <v>15</v>
      </c>
      <c r="B244" s="9" t="s">
        <v>457</v>
      </c>
      <c r="C244" s="28" t="s">
        <v>492</v>
      </c>
      <c r="D244" s="8" t="s">
        <v>230</v>
      </c>
      <c r="E244" s="16">
        <v>13308</v>
      </c>
      <c r="F244" s="16">
        <v>4839</v>
      </c>
      <c r="G244" s="13">
        <v>145.16999999999999</v>
      </c>
      <c r="H244" s="21">
        <v>43118.34</v>
      </c>
      <c r="I244" s="7">
        <v>4558.42</v>
      </c>
      <c r="J244" s="30">
        <v>38559.919999999998</v>
      </c>
      <c r="K244" s="21">
        <v>43118.34</v>
      </c>
      <c r="L244" s="12" t="s">
        <v>451</v>
      </c>
    </row>
    <row r="245" spans="1:12" hidden="1" x14ac:dyDescent="0.25">
      <c r="A245" s="11" t="s">
        <v>15</v>
      </c>
      <c r="B245" s="9" t="s">
        <v>457</v>
      </c>
      <c r="C245" s="28" t="s">
        <v>493</v>
      </c>
      <c r="D245" s="8" t="s">
        <v>239</v>
      </c>
      <c r="E245" s="16">
        <v>55448</v>
      </c>
      <c r="F245" s="16">
        <v>17595</v>
      </c>
      <c r="G245" s="13">
        <v>527.85</v>
      </c>
      <c r="H245" s="21">
        <v>156781.82</v>
      </c>
      <c r="I245" s="7">
        <v>30166.94</v>
      </c>
      <c r="J245" s="30">
        <v>126614.88</v>
      </c>
      <c r="K245" s="21">
        <v>156781.82</v>
      </c>
      <c r="L245" s="12" t="s">
        <v>451</v>
      </c>
    </row>
    <row r="246" spans="1:12" hidden="1" x14ac:dyDescent="0.25">
      <c r="A246" s="11" t="s">
        <v>15</v>
      </c>
      <c r="B246" s="9" t="s">
        <v>457</v>
      </c>
      <c r="C246" s="28" t="s">
        <v>492</v>
      </c>
      <c r="D246" s="8" t="s">
        <v>243</v>
      </c>
      <c r="E246" s="16">
        <v>161531</v>
      </c>
      <c r="F246" s="16">
        <v>54872</v>
      </c>
      <c r="G246" s="13">
        <v>1646.1599999999999</v>
      </c>
      <c r="H246" s="21">
        <v>488941.85</v>
      </c>
      <c r="I246" s="7">
        <v>104781.42</v>
      </c>
      <c r="J246" s="30">
        <v>384160.43</v>
      </c>
      <c r="K246" s="21">
        <v>488941.85</v>
      </c>
      <c r="L246" s="12" t="s">
        <v>451</v>
      </c>
    </row>
    <row r="247" spans="1:12" hidden="1" x14ac:dyDescent="0.25">
      <c r="A247" s="11" t="s">
        <v>15</v>
      </c>
      <c r="B247" s="9" t="s">
        <v>457</v>
      </c>
      <c r="C247" s="28" t="s">
        <v>492</v>
      </c>
      <c r="D247" s="8" t="s">
        <v>246</v>
      </c>
      <c r="E247" s="16">
        <v>13303</v>
      </c>
      <c r="F247" s="16">
        <v>4597</v>
      </c>
      <c r="G247" s="13">
        <v>137.91</v>
      </c>
      <c r="H247" s="21">
        <v>40961.979999999996</v>
      </c>
      <c r="I247" s="7">
        <v>9226.61</v>
      </c>
      <c r="J247" s="30">
        <v>31735.37</v>
      </c>
      <c r="K247" s="21">
        <v>40961.979999999996</v>
      </c>
      <c r="L247" s="12" t="s">
        <v>451</v>
      </c>
    </row>
    <row r="248" spans="1:12" hidden="1" x14ac:dyDescent="0.25">
      <c r="A248" s="11" t="s">
        <v>15</v>
      </c>
      <c r="B248" s="9" t="s">
        <v>457</v>
      </c>
      <c r="C248" s="28" t="s">
        <v>493</v>
      </c>
      <c r="D248" s="8" t="s">
        <v>253</v>
      </c>
      <c r="E248" s="16">
        <v>4018</v>
      </c>
      <c r="F248" s="16">
        <v>1607</v>
      </c>
      <c r="G248" s="13">
        <v>48.21</v>
      </c>
      <c r="H248" s="21">
        <v>14319.32</v>
      </c>
      <c r="I248" s="7">
        <v>1332.04</v>
      </c>
      <c r="J248" s="30">
        <v>12987.28</v>
      </c>
      <c r="K248" s="21">
        <v>14319.32</v>
      </c>
      <c r="L248" s="12" t="s">
        <v>451</v>
      </c>
    </row>
    <row r="249" spans="1:12" hidden="1" x14ac:dyDescent="0.25">
      <c r="A249" s="11" t="s">
        <v>15</v>
      </c>
      <c r="B249" s="9" t="s">
        <v>457</v>
      </c>
      <c r="C249" s="28" t="s">
        <v>492</v>
      </c>
      <c r="D249" s="8" t="s">
        <v>258</v>
      </c>
      <c r="E249" s="16">
        <v>8836</v>
      </c>
      <c r="F249" s="16">
        <v>3072</v>
      </c>
      <c r="G249" s="13">
        <v>92.16</v>
      </c>
      <c r="H249" s="21">
        <v>27373.329999999998</v>
      </c>
      <c r="I249" s="7">
        <v>1991.41</v>
      </c>
      <c r="J249" s="30">
        <v>25381.919999999998</v>
      </c>
      <c r="K249" s="21">
        <v>27373.329999999998</v>
      </c>
      <c r="L249" s="12" t="s">
        <v>451</v>
      </c>
    </row>
    <row r="250" spans="1:12" hidden="1" x14ac:dyDescent="0.25">
      <c r="A250" s="11" t="s">
        <v>15</v>
      </c>
      <c r="B250" s="9" t="s">
        <v>457</v>
      </c>
      <c r="C250" s="28" t="s">
        <v>492</v>
      </c>
      <c r="D250" s="8" t="s">
        <v>276</v>
      </c>
      <c r="E250" s="16">
        <v>14487</v>
      </c>
      <c r="F250" s="16">
        <v>4971</v>
      </c>
      <c r="G250" s="13">
        <v>149.13</v>
      </c>
      <c r="H250" s="21">
        <v>44294.54</v>
      </c>
      <c r="I250" s="7">
        <v>4309.79</v>
      </c>
      <c r="J250" s="30">
        <v>39984.75</v>
      </c>
      <c r="K250" s="21">
        <v>44294.54</v>
      </c>
      <c r="L250" s="12" t="s">
        <v>451</v>
      </c>
    </row>
    <row r="251" spans="1:12" hidden="1" x14ac:dyDescent="0.25">
      <c r="A251" s="11" t="s">
        <v>15</v>
      </c>
      <c r="B251" s="9" t="s">
        <v>457</v>
      </c>
      <c r="C251" s="28" t="s">
        <v>492</v>
      </c>
      <c r="D251" s="8" t="s">
        <v>278</v>
      </c>
      <c r="E251" s="16">
        <v>23749</v>
      </c>
      <c r="F251" s="16">
        <v>8572</v>
      </c>
      <c r="G251" s="13">
        <v>257.15999999999997</v>
      </c>
      <c r="H251" s="21">
        <v>76381.570000000007</v>
      </c>
      <c r="I251" s="7">
        <v>5775.66</v>
      </c>
      <c r="J251" s="30">
        <v>70605.91</v>
      </c>
      <c r="K251" s="21">
        <v>76381.570000000007</v>
      </c>
      <c r="L251" s="12" t="s">
        <v>451</v>
      </c>
    </row>
    <row r="252" spans="1:12" hidden="1" x14ac:dyDescent="0.25">
      <c r="A252" s="11" t="s">
        <v>15</v>
      </c>
      <c r="B252" s="9" t="s">
        <v>457</v>
      </c>
      <c r="C252" s="28" t="s">
        <v>492</v>
      </c>
      <c r="D252" s="8" t="s">
        <v>336</v>
      </c>
      <c r="E252" s="16">
        <v>9477</v>
      </c>
      <c r="F252" s="16">
        <v>3147</v>
      </c>
      <c r="G252" s="13">
        <v>94.41</v>
      </c>
      <c r="H252" s="21">
        <v>28041.62</v>
      </c>
      <c r="I252" s="7">
        <v>880.89</v>
      </c>
      <c r="J252" s="30">
        <v>27160.73</v>
      </c>
      <c r="K252" s="21">
        <v>28041.62</v>
      </c>
      <c r="L252" s="12" t="s">
        <v>451</v>
      </c>
    </row>
    <row r="253" spans="1:12" hidden="1" x14ac:dyDescent="0.25">
      <c r="A253" s="11" t="s">
        <v>15</v>
      </c>
      <c r="B253" s="9" t="s">
        <v>457</v>
      </c>
      <c r="C253" s="28" t="s">
        <v>492</v>
      </c>
      <c r="D253" s="8" t="s">
        <v>371</v>
      </c>
      <c r="E253" s="16">
        <v>11179</v>
      </c>
      <c r="F253" s="16">
        <v>4120</v>
      </c>
      <c r="G253" s="13">
        <v>123.6</v>
      </c>
      <c r="H253" s="21">
        <v>36711.630000000005</v>
      </c>
      <c r="I253" s="7">
        <v>6366.64</v>
      </c>
      <c r="J253" s="30">
        <v>30344.99</v>
      </c>
      <c r="K253" s="21">
        <v>36711.630000000005</v>
      </c>
      <c r="L253" s="12" t="s">
        <v>451</v>
      </c>
    </row>
    <row r="254" spans="1:12" hidden="1" x14ac:dyDescent="0.25">
      <c r="A254" s="11" t="s">
        <v>101</v>
      </c>
      <c r="B254" s="9" t="s">
        <v>472</v>
      </c>
      <c r="C254" s="28" t="s">
        <v>505</v>
      </c>
      <c r="D254" s="8" t="s">
        <v>102</v>
      </c>
      <c r="E254" s="16">
        <v>29938</v>
      </c>
      <c r="F254" s="16">
        <v>9489</v>
      </c>
      <c r="G254" s="13">
        <v>284.67</v>
      </c>
      <c r="H254" s="21">
        <v>84552.579999999987</v>
      </c>
      <c r="I254" s="7">
        <v>2496.29</v>
      </c>
      <c r="J254" s="30">
        <v>82056.289999999994</v>
      </c>
      <c r="K254" s="21">
        <v>84552.579999999987</v>
      </c>
      <c r="L254" s="31" t="s">
        <v>454</v>
      </c>
    </row>
    <row r="255" spans="1:12" hidden="1" x14ac:dyDescent="0.25">
      <c r="A255" s="11" t="s">
        <v>101</v>
      </c>
      <c r="B255" s="9" t="s">
        <v>472</v>
      </c>
      <c r="C255" s="28" t="s">
        <v>505</v>
      </c>
      <c r="D255" s="8" t="s">
        <v>113</v>
      </c>
      <c r="E255" s="16">
        <v>17173</v>
      </c>
      <c r="F255" s="16">
        <v>5452</v>
      </c>
      <c r="G255" s="13">
        <v>163.56</v>
      </c>
      <c r="H255" s="21">
        <v>48580.53</v>
      </c>
      <c r="I255" s="7">
        <v>29111.62</v>
      </c>
      <c r="J255" s="30">
        <v>19468.91</v>
      </c>
      <c r="K255" s="21">
        <v>48580.53</v>
      </c>
      <c r="L255" s="31" t="s">
        <v>454</v>
      </c>
    </row>
    <row r="256" spans="1:12" hidden="1" x14ac:dyDescent="0.25">
      <c r="A256" s="11" t="s">
        <v>101</v>
      </c>
      <c r="B256" s="9" t="s">
        <v>472</v>
      </c>
      <c r="C256" s="28" t="s">
        <v>505</v>
      </c>
      <c r="D256" s="8" t="s">
        <v>120</v>
      </c>
      <c r="E256" s="16">
        <v>72173</v>
      </c>
      <c r="F256" s="16">
        <v>20925</v>
      </c>
      <c r="G256" s="13">
        <v>627.75</v>
      </c>
      <c r="H256" s="21">
        <v>186454.08</v>
      </c>
      <c r="I256" s="7">
        <v>24817.49</v>
      </c>
      <c r="J256" s="30">
        <v>161636.59</v>
      </c>
      <c r="K256" s="21">
        <v>186454.08</v>
      </c>
      <c r="L256" s="31" t="s">
        <v>454</v>
      </c>
    </row>
    <row r="257" spans="1:12" hidden="1" x14ac:dyDescent="0.25">
      <c r="A257" s="11" t="s">
        <v>101</v>
      </c>
      <c r="B257" s="9" t="s">
        <v>472</v>
      </c>
      <c r="C257" s="28" t="s">
        <v>505</v>
      </c>
      <c r="D257" s="8" t="s">
        <v>148</v>
      </c>
      <c r="E257" s="16">
        <v>35209</v>
      </c>
      <c r="F257" s="16">
        <v>10283</v>
      </c>
      <c r="G257" s="13">
        <v>308.49</v>
      </c>
      <c r="H257" s="21">
        <v>91627.59</v>
      </c>
      <c r="I257" s="7">
        <v>2554.79</v>
      </c>
      <c r="J257" s="30">
        <v>89072.8</v>
      </c>
      <c r="K257" s="21">
        <v>91627.59</v>
      </c>
      <c r="L257" s="31" t="s">
        <v>454</v>
      </c>
    </row>
    <row r="258" spans="1:12" hidden="1" x14ac:dyDescent="0.25">
      <c r="A258" s="11" t="s">
        <v>101</v>
      </c>
      <c r="B258" s="9" t="s">
        <v>472</v>
      </c>
      <c r="C258" s="28" t="s">
        <v>505</v>
      </c>
      <c r="D258" s="8" t="s">
        <v>248</v>
      </c>
      <c r="E258" s="16">
        <v>218321</v>
      </c>
      <c r="F258" s="16">
        <v>62310</v>
      </c>
      <c r="G258" s="13">
        <v>1869.3</v>
      </c>
      <c r="H258" s="21">
        <v>555218.81000000006</v>
      </c>
      <c r="I258" s="7">
        <v>121245.75</v>
      </c>
      <c r="J258" s="30">
        <v>433973.06</v>
      </c>
      <c r="K258" s="21">
        <v>555218.81000000006</v>
      </c>
      <c r="L258" s="31" t="s">
        <v>454</v>
      </c>
    </row>
    <row r="259" spans="1:12" hidden="1" x14ac:dyDescent="0.25">
      <c r="A259" s="11" t="s">
        <v>101</v>
      </c>
      <c r="B259" s="9" t="s">
        <v>472</v>
      </c>
      <c r="C259" s="28" t="s">
        <v>505</v>
      </c>
      <c r="D259" s="8" t="s">
        <v>329</v>
      </c>
      <c r="E259" s="16">
        <v>35429</v>
      </c>
      <c r="F259" s="16">
        <v>10207</v>
      </c>
      <c r="G259" s="13">
        <v>306.20999999999998</v>
      </c>
      <c r="H259" s="21">
        <v>90950.38</v>
      </c>
      <c r="I259" s="7">
        <v>2540.71</v>
      </c>
      <c r="J259" s="30">
        <v>88409.67</v>
      </c>
      <c r="K259" s="21">
        <v>90950.38</v>
      </c>
      <c r="L259" s="31" t="s">
        <v>454</v>
      </c>
    </row>
    <row r="260" spans="1:12" hidden="1" x14ac:dyDescent="0.25">
      <c r="A260" s="11" t="s">
        <v>101</v>
      </c>
      <c r="B260" s="9" t="s">
        <v>472</v>
      </c>
      <c r="C260" s="28" t="s">
        <v>505</v>
      </c>
      <c r="D260" s="8" t="s">
        <v>351</v>
      </c>
      <c r="E260" s="16">
        <v>42274</v>
      </c>
      <c r="F260" s="16">
        <v>13860</v>
      </c>
      <c r="G260" s="13">
        <v>415.8</v>
      </c>
      <c r="H260" s="21">
        <v>123500.77</v>
      </c>
      <c r="I260" s="7">
        <v>3604.41</v>
      </c>
      <c r="J260" s="30">
        <v>119896.36</v>
      </c>
      <c r="K260" s="21">
        <v>123500.77</v>
      </c>
      <c r="L260" s="31" t="s">
        <v>454</v>
      </c>
    </row>
    <row r="261" spans="1:12" hidden="1" x14ac:dyDescent="0.25">
      <c r="A261" s="11" t="s">
        <v>101</v>
      </c>
      <c r="B261" s="9" t="s">
        <v>472</v>
      </c>
      <c r="C261" s="28" t="s">
        <v>505</v>
      </c>
      <c r="D261" s="8" t="s">
        <v>402</v>
      </c>
      <c r="E261" s="16">
        <v>41463</v>
      </c>
      <c r="F261" s="16">
        <v>11018</v>
      </c>
      <c r="G261" s="13">
        <v>330.53999999999996</v>
      </c>
      <c r="H261" s="21">
        <v>98176.87000000001</v>
      </c>
      <c r="I261" s="7">
        <v>2752.05</v>
      </c>
      <c r="J261" s="30">
        <v>95424.82</v>
      </c>
      <c r="K261" s="21">
        <v>98176.87000000001</v>
      </c>
      <c r="L261" s="31" t="s">
        <v>454</v>
      </c>
    </row>
    <row r="262" spans="1:12" hidden="1" x14ac:dyDescent="0.25">
      <c r="A262" s="11" t="s">
        <v>101</v>
      </c>
      <c r="B262" s="9" t="s">
        <v>472</v>
      </c>
      <c r="C262" s="28" t="s">
        <v>505</v>
      </c>
      <c r="D262" s="8" t="s">
        <v>410</v>
      </c>
      <c r="E262" s="16">
        <v>23584</v>
      </c>
      <c r="F262" s="16">
        <v>7218</v>
      </c>
      <c r="G262" s="13">
        <v>216.54</v>
      </c>
      <c r="H262" s="21">
        <v>64316.63</v>
      </c>
      <c r="I262" s="7">
        <v>2077.6</v>
      </c>
      <c r="J262" s="30">
        <v>62239.03</v>
      </c>
      <c r="K262" s="21">
        <v>64316.63</v>
      </c>
      <c r="L262" s="31" t="s">
        <v>454</v>
      </c>
    </row>
    <row r="263" spans="1:12" hidden="1" x14ac:dyDescent="0.25">
      <c r="A263" s="11" t="s">
        <v>101</v>
      </c>
      <c r="B263" s="9" t="s">
        <v>472</v>
      </c>
      <c r="C263" s="28" t="s">
        <v>505</v>
      </c>
      <c r="D263" s="8" t="s">
        <v>425</v>
      </c>
      <c r="E263" s="16">
        <v>25087</v>
      </c>
      <c r="F263" s="16">
        <v>9383</v>
      </c>
      <c r="G263" s="13">
        <v>281.49</v>
      </c>
      <c r="H263" s="21">
        <v>83608.06</v>
      </c>
      <c r="I263" s="7">
        <v>48209.95</v>
      </c>
      <c r="J263" s="30">
        <v>35398.11</v>
      </c>
      <c r="K263" s="21">
        <v>83608.06</v>
      </c>
      <c r="L263" s="31" t="s">
        <v>454</v>
      </c>
    </row>
    <row r="264" spans="1:12" hidden="1" x14ac:dyDescent="0.25">
      <c r="A264" s="11" t="s">
        <v>5</v>
      </c>
      <c r="B264" s="9" t="s">
        <v>452</v>
      </c>
      <c r="C264" s="28" t="s">
        <v>488</v>
      </c>
      <c r="D264" s="8" t="s">
        <v>244</v>
      </c>
      <c r="E264" s="16">
        <v>41102</v>
      </c>
      <c r="F264" s="16">
        <v>13492</v>
      </c>
      <c r="G264" s="13">
        <v>404.76</v>
      </c>
      <c r="H264" s="21">
        <v>120221.67</v>
      </c>
      <c r="I264" s="7">
        <v>37638.14</v>
      </c>
      <c r="J264" s="30">
        <v>82583.53</v>
      </c>
      <c r="K264" s="21">
        <v>120221.67</v>
      </c>
      <c r="L264" s="12" t="s">
        <v>451</v>
      </c>
    </row>
    <row r="265" spans="1:12" hidden="1" x14ac:dyDescent="0.25">
      <c r="A265" s="11" t="s">
        <v>5</v>
      </c>
      <c r="B265" s="9" t="s">
        <v>452</v>
      </c>
      <c r="C265" s="28" t="s">
        <v>488</v>
      </c>
      <c r="D265" s="8" t="s">
        <v>6</v>
      </c>
      <c r="E265" s="16">
        <v>19568</v>
      </c>
      <c r="F265" s="16">
        <v>5273</v>
      </c>
      <c r="G265" s="13">
        <v>158.19</v>
      </c>
      <c r="H265" s="21">
        <v>46985.54</v>
      </c>
      <c r="I265" s="7">
        <v>30673.31</v>
      </c>
      <c r="J265" s="30">
        <v>16312.23</v>
      </c>
      <c r="K265" s="21">
        <v>46985.54</v>
      </c>
      <c r="L265" s="12" t="s">
        <v>451</v>
      </c>
    </row>
    <row r="266" spans="1:12" hidden="1" x14ac:dyDescent="0.25">
      <c r="A266" s="11" t="s">
        <v>5</v>
      </c>
      <c r="B266" s="9" t="s">
        <v>452</v>
      </c>
      <c r="C266" s="28" t="s">
        <v>488</v>
      </c>
      <c r="D266" s="8" t="s">
        <v>126</v>
      </c>
      <c r="E266" s="16">
        <v>11520</v>
      </c>
      <c r="F266" s="16">
        <v>3572</v>
      </c>
      <c r="G266" s="13">
        <v>107.16</v>
      </c>
      <c r="H266" s="21">
        <v>31828.62</v>
      </c>
      <c r="I266" s="7">
        <v>7414.59</v>
      </c>
      <c r="J266" s="30">
        <v>24414.03</v>
      </c>
      <c r="K266" s="21">
        <v>31828.62</v>
      </c>
      <c r="L266" s="12" t="s">
        <v>451</v>
      </c>
    </row>
    <row r="267" spans="1:12" hidden="1" x14ac:dyDescent="0.25">
      <c r="A267" s="11" t="s">
        <v>5</v>
      </c>
      <c r="B267" s="9" t="s">
        <v>452</v>
      </c>
      <c r="C267" s="28" t="s">
        <v>488</v>
      </c>
      <c r="D267" s="8" t="s">
        <v>169</v>
      </c>
      <c r="E267" s="16">
        <v>16070</v>
      </c>
      <c r="F267" s="16">
        <v>5259</v>
      </c>
      <c r="G267" s="13">
        <v>157.76999999999998</v>
      </c>
      <c r="H267" s="21">
        <v>46860.79</v>
      </c>
      <c r="I267" s="7">
        <v>15413.03</v>
      </c>
      <c r="J267" s="30">
        <v>31447.759999999998</v>
      </c>
      <c r="K267" s="21">
        <v>46860.79</v>
      </c>
      <c r="L267" s="12" t="s">
        <v>451</v>
      </c>
    </row>
    <row r="268" spans="1:12" ht="15.75" hidden="1" customHeight="1" x14ac:dyDescent="0.25">
      <c r="A268" s="11" t="s">
        <v>5</v>
      </c>
      <c r="B268" s="9" t="s">
        <v>452</v>
      </c>
      <c r="C268" s="28" t="s">
        <v>488</v>
      </c>
      <c r="D268" s="8" t="s">
        <v>269</v>
      </c>
      <c r="E268" s="16">
        <v>8363</v>
      </c>
      <c r="F268" s="16">
        <v>2687</v>
      </c>
      <c r="G268" s="13">
        <v>80.61</v>
      </c>
      <c r="H268" s="21">
        <v>23942.75</v>
      </c>
      <c r="I268" s="7">
        <v>23942.75</v>
      </c>
      <c r="J268" s="30">
        <v>0</v>
      </c>
      <c r="K268" s="21">
        <v>23942.75</v>
      </c>
      <c r="L268" s="12" t="s">
        <v>451</v>
      </c>
    </row>
    <row r="269" spans="1:12" hidden="1" x14ac:dyDescent="0.25">
      <c r="A269" s="11" t="s">
        <v>5</v>
      </c>
      <c r="B269" s="9" t="s">
        <v>452</v>
      </c>
      <c r="C269" s="28" t="s">
        <v>488</v>
      </c>
      <c r="D269" s="8" t="s">
        <v>324</v>
      </c>
      <c r="E269" s="16">
        <v>119218</v>
      </c>
      <c r="F269" s="16">
        <v>38691</v>
      </c>
      <c r="G269" s="13">
        <v>1160.73</v>
      </c>
      <c r="H269" s="21">
        <v>344759.61</v>
      </c>
      <c r="I269" s="7">
        <v>168334.25</v>
      </c>
      <c r="J269" s="30">
        <v>176425.36</v>
      </c>
      <c r="K269" s="21">
        <v>344759.61</v>
      </c>
      <c r="L269" s="12" t="s">
        <v>451</v>
      </c>
    </row>
    <row r="270" spans="1:12" hidden="1" x14ac:dyDescent="0.25">
      <c r="A270" s="11" t="s">
        <v>5</v>
      </c>
      <c r="B270" s="9" t="s">
        <v>452</v>
      </c>
      <c r="C270" s="28" t="s">
        <v>488</v>
      </c>
      <c r="D270" s="8" t="s">
        <v>327</v>
      </c>
      <c r="E270" s="16">
        <v>18133</v>
      </c>
      <c r="F270" s="16">
        <v>4832</v>
      </c>
      <c r="G270" s="13">
        <v>144.96</v>
      </c>
      <c r="H270" s="21">
        <v>43055.97</v>
      </c>
      <c r="I270" s="7">
        <v>10293.219999999999</v>
      </c>
      <c r="J270" s="30">
        <v>32762.75</v>
      </c>
      <c r="K270" s="21">
        <v>43055.97</v>
      </c>
      <c r="L270" s="12" t="s">
        <v>451</v>
      </c>
    </row>
    <row r="271" spans="1:12" hidden="1" x14ac:dyDescent="0.25">
      <c r="A271" s="11" t="s">
        <v>5</v>
      </c>
      <c r="B271" s="9" t="s">
        <v>452</v>
      </c>
      <c r="C271" s="28" t="s">
        <v>488</v>
      </c>
      <c r="D271" s="8" t="s">
        <v>363</v>
      </c>
      <c r="E271" s="16">
        <v>8886</v>
      </c>
      <c r="F271" s="16">
        <v>2376</v>
      </c>
      <c r="G271" s="13">
        <v>71.28</v>
      </c>
      <c r="H271" s="21">
        <v>21171.56</v>
      </c>
      <c r="I271" s="7">
        <v>21171.56</v>
      </c>
      <c r="J271" s="30">
        <v>0</v>
      </c>
      <c r="K271" s="21">
        <v>21171.56</v>
      </c>
      <c r="L271" s="12" t="s">
        <v>451</v>
      </c>
    </row>
    <row r="272" spans="1:12" hidden="1" x14ac:dyDescent="0.25">
      <c r="A272" s="11" t="s">
        <v>5</v>
      </c>
      <c r="B272" s="9" t="s">
        <v>452</v>
      </c>
      <c r="C272" s="28" t="s">
        <v>488</v>
      </c>
      <c r="D272" s="8" t="s">
        <v>368</v>
      </c>
      <c r="E272" s="16">
        <v>15100</v>
      </c>
      <c r="F272" s="16">
        <v>4664</v>
      </c>
      <c r="G272" s="13">
        <v>139.91999999999999</v>
      </c>
      <c r="H272" s="21">
        <v>41558.99</v>
      </c>
      <c r="I272" s="7">
        <v>29352.799999999999</v>
      </c>
      <c r="J272" s="30">
        <v>12206.19</v>
      </c>
      <c r="K272" s="21">
        <v>41558.99</v>
      </c>
      <c r="L272" s="12" t="s">
        <v>451</v>
      </c>
    </row>
    <row r="273" spans="1:12" hidden="1" x14ac:dyDescent="0.25">
      <c r="A273" s="11" t="s">
        <v>63</v>
      </c>
      <c r="B273" s="9" t="s">
        <v>467</v>
      </c>
      <c r="C273" s="39" t="s">
        <v>503</v>
      </c>
      <c r="D273" s="8" t="s">
        <v>64</v>
      </c>
      <c r="E273" s="16">
        <v>23761</v>
      </c>
      <c r="F273" s="16">
        <v>7137</v>
      </c>
      <c r="G273" s="13">
        <v>214.10999999999999</v>
      </c>
      <c r="H273" s="21">
        <v>63594.880000000005</v>
      </c>
      <c r="I273" s="7">
        <v>19966.09</v>
      </c>
      <c r="J273" s="30">
        <v>43628.79</v>
      </c>
      <c r="K273" s="21">
        <v>63594.880000000005</v>
      </c>
      <c r="L273" s="12" t="s">
        <v>451</v>
      </c>
    </row>
    <row r="274" spans="1:12" hidden="1" x14ac:dyDescent="0.25">
      <c r="A274" s="11" t="s">
        <v>63</v>
      </c>
      <c r="B274" s="9" t="s">
        <v>467</v>
      </c>
      <c r="C274" s="39" t="s">
        <v>503</v>
      </c>
      <c r="D274" s="8" t="s">
        <v>158</v>
      </c>
      <c r="E274" s="16">
        <v>113191</v>
      </c>
      <c r="F274" s="16">
        <v>33096</v>
      </c>
      <c r="G274" s="13">
        <v>992.88</v>
      </c>
      <c r="H274" s="21">
        <v>294904.86</v>
      </c>
      <c r="I274" s="7">
        <v>177480.13</v>
      </c>
      <c r="J274" s="30">
        <v>117424.73</v>
      </c>
      <c r="K274" s="21">
        <v>294904.86</v>
      </c>
      <c r="L274" s="12" t="s">
        <v>451</v>
      </c>
    </row>
    <row r="275" spans="1:12" hidden="1" x14ac:dyDescent="0.25">
      <c r="A275" s="11" t="s">
        <v>63</v>
      </c>
      <c r="B275" s="9" t="s">
        <v>467</v>
      </c>
      <c r="C275" s="39" t="s">
        <v>503</v>
      </c>
      <c r="D275" s="8" t="s">
        <v>174</v>
      </c>
      <c r="E275" s="16">
        <v>22359</v>
      </c>
      <c r="F275" s="16">
        <v>7748</v>
      </c>
      <c r="G275" s="13">
        <v>232.44</v>
      </c>
      <c r="H275" s="21">
        <v>69039.25</v>
      </c>
      <c r="I275" s="7">
        <v>44957.29</v>
      </c>
      <c r="J275" s="30">
        <v>24081.96</v>
      </c>
      <c r="K275" s="21">
        <v>69039.25</v>
      </c>
      <c r="L275" s="12" t="s">
        <v>451</v>
      </c>
    </row>
    <row r="276" spans="1:12" hidden="1" x14ac:dyDescent="0.25">
      <c r="A276" s="11" t="s">
        <v>63</v>
      </c>
      <c r="B276" s="9" t="s">
        <v>467</v>
      </c>
      <c r="C276" s="39" t="s">
        <v>503</v>
      </c>
      <c r="D276" s="8" t="s">
        <v>205</v>
      </c>
      <c r="E276" s="16">
        <v>31053</v>
      </c>
      <c r="F276" s="16">
        <v>8373</v>
      </c>
      <c r="G276" s="13">
        <v>251.19</v>
      </c>
      <c r="H276" s="21">
        <v>74608.36</v>
      </c>
      <c r="I276" s="7">
        <v>17310.060000000001</v>
      </c>
      <c r="J276" s="30">
        <v>57298.3</v>
      </c>
      <c r="K276" s="21">
        <v>74608.36</v>
      </c>
      <c r="L276" s="12" t="s">
        <v>451</v>
      </c>
    </row>
    <row r="277" spans="1:12" hidden="1" x14ac:dyDescent="0.25">
      <c r="A277" s="11" t="s">
        <v>63</v>
      </c>
      <c r="B277" s="9" t="s">
        <v>467</v>
      </c>
      <c r="C277" s="39" t="s">
        <v>503</v>
      </c>
      <c r="D277" s="8" t="s">
        <v>212</v>
      </c>
      <c r="E277" s="16">
        <v>7349</v>
      </c>
      <c r="F277" s="16">
        <v>2515</v>
      </c>
      <c r="G277" s="13">
        <v>75.45</v>
      </c>
      <c r="H277" s="21">
        <v>22410.13</v>
      </c>
      <c r="I277" s="7">
        <v>14532.49</v>
      </c>
      <c r="J277" s="30">
        <v>7877.64</v>
      </c>
      <c r="K277" s="21">
        <v>22410.13</v>
      </c>
      <c r="L277" s="12" t="s">
        <v>451</v>
      </c>
    </row>
    <row r="278" spans="1:12" hidden="1" x14ac:dyDescent="0.25">
      <c r="A278" s="11" t="s">
        <v>63</v>
      </c>
      <c r="B278" s="9" t="s">
        <v>467</v>
      </c>
      <c r="C278" s="39" t="s">
        <v>503</v>
      </c>
      <c r="D278" s="8" t="s">
        <v>223</v>
      </c>
      <c r="E278" s="16">
        <v>10880</v>
      </c>
      <c r="F278" s="16">
        <v>3464</v>
      </c>
      <c r="G278" s="13">
        <v>103.92</v>
      </c>
      <c r="H278" s="21">
        <v>30866.28</v>
      </c>
      <c r="I278" s="7">
        <v>23078.46</v>
      </c>
      <c r="J278" s="30">
        <v>7787.82</v>
      </c>
      <c r="K278" s="21">
        <v>30866.28</v>
      </c>
      <c r="L278" s="12" t="s">
        <v>451</v>
      </c>
    </row>
    <row r="279" spans="1:12" ht="15.75" hidden="1" customHeight="1" x14ac:dyDescent="0.25">
      <c r="A279" s="11" t="s">
        <v>63</v>
      </c>
      <c r="B279" s="9" t="s">
        <v>473</v>
      </c>
      <c r="C279" s="39" t="s">
        <v>504</v>
      </c>
      <c r="D279" s="8" t="s">
        <v>341</v>
      </c>
      <c r="E279" s="16">
        <v>145429</v>
      </c>
      <c r="F279" s="16">
        <v>37359</v>
      </c>
      <c r="G279" s="13">
        <v>1120.77</v>
      </c>
      <c r="H279" s="21">
        <v>332890.7</v>
      </c>
      <c r="I279" s="7">
        <v>27613.84</v>
      </c>
      <c r="J279" s="30">
        <v>305276.86</v>
      </c>
      <c r="K279" s="21">
        <v>332890.7</v>
      </c>
      <c r="L279" s="12" t="s">
        <v>451</v>
      </c>
    </row>
    <row r="280" spans="1:12" hidden="1" x14ac:dyDescent="0.25">
      <c r="A280" s="11" t="s">
        <v>63</v>
      </c>
      <c r="B280" s="9" t="s">
        <v>473</v>
      </c>
      <c r="C280" s="39" t="s">
        <v>504</v>
      </c>
      <c r="D280" s="8" t="s">
        <v>369</v>
      </c>
      <c r="E280" s="16">
        <v>28227</v>
      </c>
      <c r="F280" s="16">
        <v>7792</v>
      </c>
      <c r="G280" s="13">
        <v>233.76</v>
      </c>
      <c r="H280" s="21">
        <v>69431.31</v>
      </c>
      <c r="I280" s="7">
        <v>2384.5100000000002</v>
      </c>
      <c r="J280" s="30">
        <v>67046.8</v>
      </c>
      <c r="K280" s="21">
        <v>69431.31</v>
      </c>
      <c r="L280" s="12" t="s">
        <v>451</v>
      </c>
    </row>
    <row r="281" spans="1:12" hidden="1" x14ac:dyDescent="0.25">
      <c r="A281" s="11" t="s">
        <v>9</v>
      </c>
      <c r="B281" s="9" t="s">
        <v>450</v>
      </c>
      <c r="C281" s="28" t="s">
        <v>481</v>
      </c>
      <c r="D281" s="8" t="s">
        <v>10</v>
      </c>
      <c r="E281" s="16">
        <v>17152</v>
      </c>
      <c r="F281" s="16">
        <v>5697</v>
      </c>
      <c r="G281" s="13">
        <v>170.91</v>
      </c>
      <c r="H281" s="21">
        <v>50763.630000000005</v>
      </c>
      <c r="I281" s="7">
        <v>20655.88</v>
      </c>
      <c r="J281" s="30">
        <v>30107.75</v>
      </c>
      <c r="K281" s="21">
        <v>50763.630000000005</v>
      </c>
      <c r="L281" s="12" t="s">
        <v>454</v>
      </c>
    </row>
    <row r="282" spans="1:12" hidden="1" x14ac:dyDescent="0.25">
      <c r="A282" s="11" t="s">
        <v>9</v>
      </c>
      <c r="B282" s="9" t="s">
        <v>450</v>
      </c>
      <c r="C282" s="28" t="s">
        <v>481</v>
      </c>
      <c r="D282" s="8" t="s">
        <v>37</v>
      </c>
      <c r="E282" s="16">
        <v>19184</v>
      </c>
      <c r="F282" s="16">
        <v>7039</v>
      </c>
      <c r="G282" s="13">
        <v>211.17</v>
      </c>
      <c r="H282" s="21">
        <v>62721.64</v>
      </c>
      <c r="I282" s="7">
        <v>8047.28</v>
      </c>
      <c r="J282" s="30">
        <v>54674.36</v>
      </c>
      <c r="K282" s="21">
        <v>62721.64</v>
      </c>
      <c r="L282" s="12" t="s">
        <v>454</v>
      </c>
    </row>
    <row r="283" spans="1:12" hidden="1" x14ac:dyDescent="0.25">
      <c r="A283" s="11" t="s">
        <v>9</v>
      </c>
      <c r="B283" s="9" t="s">
        <v>450</v>
      </c>
      <c r="C283" s="28" t="s">
        <v>481</v>
      </c>
      <c r="D283" s="8" t="s">
        <v>52</v>
      </c>
      <c r="E283" s="16">
        <v>13709</v>
      </c>
      <c r="F283" s="16">
        <v>4263</v>
      </c>
      <c r="G283" s="13">
        <v>127.89</v>
      </c>
      <c r="H283" s="21">
        <v>37985.840000000004</v>
      </c>
      <c r="I283" s="7">
        <v>30944.95</v>
      </c>
      <c r="J283" s="30">
        <v>7040.89</v>
      </c>
      <c r="K283" s="21">
        <v>37985.840000000004</v>
      </c>
      <c r="L283" s="12" t="s">
        <v>454</v>
      </c>
    </row>
    <row r="284" spans="1:12" hidden="1" x14ac:dyDescent="0.25">
      <c r="A284" s="11" t="s">
        <v>9</v>
      </c>
      <c r="B284" s="9" t="s">
        <v>450</v>
      </c>
      <c r="C284" s="28" t="s">
        <v>481</v>
      </c>
      <c r="D284" s="8" t="s">
        <v>141</v>
      </c>
      <c r="E284" s="16">
        <v>17099</v>
      </c>
      <c r="F284" s="16">
        <v>5475</v>
      </c>
      <c r="G284" s="13">
        <v>164.25</v>
      </c>
      <c r="H284" s="21">
        <v>48785.479999999996</v>
      </c>
      <c r="I284" s="7">
        <v>18635.23</v>
      </c>
      <c r="J284" s="30">
        <v>30150.25</v>
      </c>
      <c r="K284" s="21">
        <v>48785.479999999996</v>
      </c>
      <c r="L284" s="12" t="s">
        <v>454</v>
      </c>
    </row>
    <row r="285" spans="1:12" hidden="1" x14ac:dyDescent="0.25">
      <c r="A285" s="11" t="s">
        <v>9</v>
      </c>
      <c r="B285" s="9" t="s">
        <v>450</v>
      </c>
      <c r="C285" s="28" t="s">
        <v>481</v>
      </c>
      <c r="D285" s="8" t="s">
        <v>175</v>
      </c>
      <c r="E285" s="16">
        <v>13760</v>
      </c>
      <c r="F285" s="16">
        <v>4947</v>
      </c>
      <c r="G285" s="13">
        <v>148.41</v>
      </c>
      <c r="H285" s="21">
        <v>44080.68</v>
      </c>
      <c r="I285" s="7">
        <v>23164.400000000001</v>
      </c>
      <c r="J285" s="30">
        <v>20916.28</v>
      </c>
      <c r="K285" s="21">
        <v>44080.68</v>
      </c>
      <c r="L285" s="12" t="s">
        <v>454</v>
      </c>
    </row>
    <row r="286" spans="1:12" hidden="1" x14ac:dyDescent="0.25">
      <c r="A286" s="11" t="s">
        <v>9</v>
      </c>
      <c r="B286" s="9" t="s">
        <v>450</v>
      </c>
      <c r="C286" s="28" t="s">
        <v>481</v>
      </c>
      <c r="D286" s="8" t="s">
        <v>313</v>
      </c>
      <c r="E286" s="16">
        <v>15991</v>
      </c>
      <c r="F286" s="16">
        <v>4944</v>
      </c>
      <c r="G286" s="13">
        <v>148.32</v>
      </c>
      <c r="H286" s="21">
        <v>44053.95</v>
      </c>
      <c r="I286" s="7">
        <v>19745.7</v>
      </c>
      <c r="J286" s="30">
        <v>24308.25</v>
      </c>
      <c r="K286" s="21">
        <v>44053.95</v>
      </c>
      <c r="L286" s="12" t="s">
        <v>454</v>
      </c>
    </row>
    <row r="287" spans="1:12" hidden="1" x14ac:dyDescent="0.25">
      <c r="A287" s="11" t="s">
        <v>9</v>
      </c>
      <c r="B287" s="9" t="s">
        <v>450</v>
      </c>
      <c r="C287" s="28" t="s">
        <v>481</v>
      </c>
      <c r="D287" s="8" t="s">
        <v>322</v>
      </c>
      <c r="E287" s="16">
        <v>29879</v>
      </c>
      <c r="F287" s="16">
        <v>10506</v>
      </c>
      <c r="G287" s="13">
        <v>315.18</v>
      </c>
      <c r="H287" s="21">
        <v>93614.65</v>
      </c>
      <c r="I287" s="7">
        <v>29157.53</v>
      </c>
      <c r="J287" s="30">
        <v>64457.120000000003</v>
      </c>
      <c r="K287" s="21">
        <v>93614.65</v>
      </c>
      <c r="L287" s="12" t="s">
        <v>454</v>
      </c>
    </row>
    <row r="288" spans="1:12" hidden="1" x14ac:dyDescent="0.25">
      <c r="A288" s="11" t="s">
        <v>9</v>
      </c>
      <c r="B288" s="9" t="s">
        <v>450</v>
      </c>
      <c r="C288" s="28" t="s">
        <v>481</v>
      </c>
      <c r="D288" s="8" t="s">
        <v>409</v>
      </c>
      <c r="E288" s="16">
        <v>11768</v>
      </c>
      <c r="F288" s="16">
        <v>4097</v>
      </c>
      <c r="G288" s="13">
        <v>122.91</v>
      </c>
      <c r="H288" s="21">
        <v>36506.68</v>
      </c>
      <c r="I288" s="7">
        <v>17402.75</v>
      </c>
      <c r="J288" s="30">
        <v>19103.93</v>
      </c>
      <c r="K288" s="21">
        <v>36506.68</v>
      </c>
      <c r="L288" s="12" t="s">
        <v>454</v>
      </c>
    </row>
    <row r="289" spans="1:12" ht="15.75" hidden="1" customHeight="1" x14ac:dyDescent="0.25">
      <c r="A289" s="11" t="s">
        <v>9</v>
      </c>
      <c r="B289" s="9" t="s">
        <v>450</v>
      </c>
      <c r="C289" s="28" t="s">
        <v>481</v>
      </c>
      <c r="D289" s="8" t="s">
        <v>127</v>
      </c>
      <c r="E289" s="16">
        <v>34474</v>
      </c>
      <c r="F289" s="16">
        <v>13314</v>
      </c>
      <c r="G289" s="13">
        <v>399.41999999999996</v>
      </c>
      <c r="H289" s="21">
        <v>118635.58</v>
      </c>
      <c r="I289" s="7">
        <v>22784.84</v>
      </c>
      <c r="J289" s="30">
        <v>95850.74</v>
      </c>
      <c r="K289" s="21">
        <v>118635.58</v>
      </c>
      <c r="L289" s="12" t="s">
        <v>451</v>
      </c>
    </row>
    <row r="290" spans="1:12" hidden="1" x14ac:dyDescent="0.25">
      <c r="A290" s="11" t="s">
        <v>9</v>
      </c>
      <c r="B290" s="9" t="s">
        <v>450</v>
      </c>
      <c r="C290" s="28" t="s">
        <v>481</v>
      </c>
      <c r="D290" s="8" t="s">
        <v>128</v>
      </c>
      <c r="E290" s="16">
        <v>17604</v>
      </c>
      <c r="F290" s="16">
        <v>5366</v>
      </c>
      <c r="G290" s="13">
        <v>160.97999999999999</v>
      </c>
      <c r="H290" s="21">
        <v>47814.22</v>
      </c>
      <c r="I290" s="7">
        <v>31712.19</v>
      </c>
      <c r="J290" s="30">
        <v>16102.03</v>
      </c>
      <c r="K290" s="21">
        <v>47814.22</v>
      </c>
      <c r="L290" s="12" t="s">
        <v>451</v>
      </c>
    </row>
    <row r="291" spans="1:12" hidden="1" x14ac:dyDescent="0.25">
      <c r="A291" s="11" t="s">
        <v>9</v>
      </c>
      <c r="B291" s="9" t="s">
        <v>450</v>
      </c>
      <c r="C291" s="28" t="s">
        <v>481</v>
      </c>
      <c r="D291" s="8" t="s">
        <v>159</v>
      </c>
      <c r="E291" s="16">
        <v>18483</v>
      </c>
      <c r="F291" s="16">
        <v>6543</v>
      </c>
      <c r="G291" s="13">
        <v>196.29</v>
      </c>
      <c r="H291" s="21">
        <v>58301.990000000005</v>
      </c>
      <c r="I291" s="7">
        <v>16066.58</v>
      </c>
      <c r="J291" s="30">
        <v>42235.41</v>
      </c>
      <c r="K291" s="21">
        <v>58301.990000000005</v>
      </c>
      <c r="L291" s="12" t="s">
        <v>451</v>
      </c>
    </row>
    <row r="292" spans="1:12" hidden="1" x14ac:dyDescent="0.25">
      <c r="A292" s="11" t="s">
        <v>9</v>
      </c>
      <c r="B292" s="9" t="s">
        <v>450</v>
      </c>
      <c r="C292" s="28" t="s">
        <v>481</v>
      </c>
      <c r="D292" s="8" t="s">
        <v>310</v>
      </c>
      <c r="E292" s="16">
        <v>25854</v>
      </c>
      <c r="F292" s="16">
        <v>8809</v>
      </c>
      <c r="G292" s="13">
        <v>264.27</v>
      </c>
      <c r="H292" s="21">
        <v>78493.38</v>
      </c>
      <c r="I292" s="7">
        <v>24009.38</v>
      </c>
      <c r="J292" s="30">
        <v>54484</v>
      </c>
      <c r="K292" s="21">
        <v>78493.38</v>
      </c>
      <c r="L292" s="12" t="s">
        <v>451</v>
      </c>
    </row>
    <row r="293" spans="1:12" hidden="1" x14ac:dyDescent="0.25">
      <c r="A293" s="11" t="s">
        <v>9</v>
      </c>
      <c r="B293" s="9" t="s">
        <v>450</v>
      </c>
      <c r="C293" s="28" t="s">
        <v>481</v>
      </c>
      <c r="D293" s="8" t="s">
        <v>314</v>
      </c>
      <c r="E293" s="16">
        <v>26816</v>
      </c>
      <c r="F293" s="16">
        <v>8718</v>
      </c>
      <c r="G293" s="13">
        <v>261.53999999999996</v>
      </c>
      <c r="H293" s="21">
        <v>77682.52</v>
      </c>
      <c r="I293" s="7">
        <v>25682.04</v>
      </c>
      <c r="J293" s="30">
        <v>52000.480000000003</v>
      </c>
      <c r="K293" s="21">
        <v>77682.52</v>
      </c>
      <c r="L293" s="12" t="s">
        <v>451</v>
      </c>
    </row>
    <row r="294" spans="1:12" hidden="1" x14ac:dyDescent="0.25">
      <c r="A294" s="11" t="s">
        <v>9</v>
      </c>
      <c r="B294" s="9" t="s">
        <v>450</v>
      </c>
      <c r="C294" s="28" t="s">
        <v>481</v>
      </c>
      <c r="D294" s="8" t="s">
        <v>356</v>
      </c>
      <c r="E294" s="16">
        <v>15270</v>
      </c>
      <c r="F294" s="16">
        <v>4910</v>
      </c>
      <c r="G294" s="13">
        <v>147.29999999999998</v>
      </c>
      <c r="H294" s="21">
        <v>43750.99</v>
      </c>
      <c r="I294" s="7">
        <v>16986.14</v>
      </c>
      <c r="J294" s="30">
        <v>26764.85</v>
      </c>
      <c r="K294" s="21">
        <v>43750.99</v>
      </c>
      <c r="L294" s="12" t="s">
        <v>451</v>
      </c>
    </row>
    <row r="295" spans="1:12" hidden="1" x14ac:dyDescent="0.25">
      <c r="A295" s="11" t="s">
        <v>9</v>
      </c>
      <c r="B295" s="9" t="s">
        <v>450</v>
      </c>
      <c r="C295" s="28" t="s">
        <v>481</v>
      </c>
      <c r="D295" s="8" t="s">
        <v>357</v>
      </c>
      <c r="E295" s="16">
        <v>51413</v>
      </c>
      <c r="F295" s="16">
        <v>17124</v>
      </c>
      <c r="G295" s="13">
        <v>513.72</v>
      </c>
      <c r="H295" s="21">
        <v>152584.93</v>
      </c>
      <c r="I295" s="7">
        <v>36793.25</v>
      </c>
      <c r="J295" s="30">
        <v>115791.67999999999</v>
      </c>
      <c r="K295" s="21">
        <v>152584.93</v>
      </c>
      <c r="L295" s="12" t="s">
        <v>451</v>
      </c>
    </row>
    <row r="296" spans="1:12" hidden="1" x14ac:dyDescent="0.25">
      <c r="A296" s="11" t="s">
        <v>108</v>
      </c>
      <c r="B296" s="9" t="s">
        <v>450</v>
      </c>
      <c r="C296" s="28" t="s">
        <v>481</v>
      </c>
      <c r="D296" s="8" t="s">
        <v>393</v>
      </c>
      <c r="E296" s="16">
        <v>45477</v>
      </c>
      <c r="F296" s="16">
        <v>14661</v>
      </c>
      <c r="G296" s="13">
        <v>439.83</v>
      </c>
      <c r="H296" s="21">
        <v>130638.15</v>
      </c>
      <c r="I296" s="7">
        <v>19617.18</v>
      </c>
      <c r="J296" s="30">
        <v>111020.97</v>
      </c>
      <c r="K296" s="21">
        <v>130638.15</v>
      </c>
      <c r="L296" s="12" t="s">
        <v>454</v>
      </c>
    </row>
    <row r="297" spans="1:12" hidden="1" x14ac:dyDescent="0.25">
      <c r="A297" s="11" t="s">
        <v>108</v>
      </c>
      <c r="B297" s="9" t="s">
        <v>471</v>
      </c>
      <c r="C297" s="34" t="s">
        <v>499</v>
      </c>
      <c r="D297" s="8" t="s">
        <v>109</v>
      </c>
      <c r="E297" s="16">
        <v>88804</v>
      </c>
      <c r="F297" s="16">
        <v>27108</v>
      </c>
      <c r="G297" s="13">
        <v>813.24</v>
      </c>
      <c r="H297" s="21">
        <v>241548.25</v>
      </c>
      <c r="I297" s="7">
        <v>38666.129999999997</v>
      </c>
      <c r="J297" s="30">
        <v>202882.12</v>
      </c>
      <c r="K297" s="21">
        <v>241548.25</v>
      </c>
      <c r="L297" s="12" t="s">
        <v>451</v>
      </c>
    </row>
    <row r="298" spans="1:12" ht="15.75" hidden="1" customHeight="1" x14ac:dyDescent="0.25">
      <c r="A298" s="11" t="s">
        <v>108</v>
      </c>
      <c r="B298" s="9" t="s">
        <v>471</v>
      </c>
      <c r="C298" s="34" t="s">
        <v>499</v>
      </c>
      <c r="D298" s="8" t="s">
        <v>221</v>
      </c>
      <c r="E298" s="16">
        <v>22612</v>
      </c>
      <c r="F298" s="16">
        <v>7752</v>
      </c>
      <c r="G298" s="13">
        <v>232.56</v>
      </c>
      <c r="H298" s="21">
        <v>69074.89</v>
      </c>
      <c r="I298" s="7">
        <v>32873.21</v>
      </c>
      <c r="J298" s="30">
        <v>36201.68</v>
      </c>
      <c r="K298" s="21">
        <v>69074.89</v>
      </c>
      <c r="L298" s="12" t="s">
        <v>451</v>
      </c>
    </row>
    <row r="299" spans="1:12" hidden="1" x14ac:dyDescent="0.25">
      <c r="A299" s="11" t="s">
        <v>108</v>
      </c>
      <c r="B299" s="9" t="s">
        <v>471</v>
      </c>
      <c r="C299" s="34" t="s">
        <v>507</v>
      </c>
      <c r="D299" s="8" t="s">
        <v>261</v>
      </c>
      <c r="E299" s="16">
        <v>191433</v>
      </c>
      <c r="F299" s="16">
        <v>59586</v>
      </c>
      <c r="G299" s="13">
        <v>1787.58</v>
      </c>
      <c r="H299" s="21">
        <v>530946.37</v>
      </c>
      <c r="I299" s="7">
        <v>157213</v>
      </c>
      <c r="J299" s="30">
        <v>373733.37</v>
      </c>
      <c r="K299" s="21">
        <v>530946.37</v>
      </c>
      <c r="L299" s="12" t="s">
        <v>451</v>
      </c>
    </row>
    <row r="300" spans="1:12" hidden="1" x14ac:dyDescent="0.25">
      <c r="A300" s="11" t="s">
        <v>108</v>
      </c>
      <c r="B300" s="9" t="s">
        <v>471</v>
      </c>
      <c r="C300" s="34" t="s">
        <v>507</v>
      </c>
      <c r="D300" s="8" t="s">
        <v>270</v>
      </c>
      <c r="E300" s="16">
        <v>20345</v>
      </c>
      <c r="F300" s="16">
        <v>6546</v>
      </c>
      <c r="G300" s="13">
        <v>196.38</v>
      </c>
      <c r="H300" s="21">
        <v>58328.72</v>
      </c>
      <c r="I300" s="7">
        <v>18342.03</v>
      </c>
      <c r="J300" s="30">
        <v>39986.69</v>
      </c>
      <c r="K300" s="21">
        <v>58328.72</v>
      </c>
      <c r="L300" s="12" t="s">
        <v>451</v>
      </c>
    </row>
    <row r="301" spans="1:12" hidden="1" x14ac:dyDescent="0.25">
      <c r="A301" s="11" t="s">
        <v>108</v>
      </c>
      <c r="B301" s="9" t="s">
        <v>471</v>
      </c>
      <c r="C301" s="34" t="s">
        <v>508</v>
      </c>
      <c r="D301" s="8" t="s">
        <v>366</v>
      </c>
      <c r="E301" s="16">
        <v>2921090</v>
      </c>
      <c r="F301" s="16">
        <v>1029476</v>
      </c>
      <c r="G301" s="13">
        <v>30884.28</v>
      </c>
      <c r="H301" s="21">
        <v>9173237.75</v>
      </c>
      <c r="I301" s="7">
        <v>7629451.8799999999</v>
      </c>
      <c r="J301" s="30">
        <v>1543785.87</v>
      </c>
      <c r="K301" s="21">
        <v>9173237.75</v>
      </c>
      <c r="L301" s="12" t="s">
        <v>451</v>
      </c>
    </row>
    <row r="302" spans="1:12" hidden="1" x14ac:dyDescent="0.25">
      <c r="A302" s="11" t="s">
        <v>108</v>
      </c>
      <c r="B302" s="9" t="s">
        <v>471</v>
      </c>
      <c r="C302" s="34" t="s">
        <v>509</v>
      </c>
      <c r="D302" s="8" t="s">
        <v>379</v>
      </c>
      <c r="E302" s="16">
        <v>61701</v>
      </c>
      <c r="F302" s="16">
        <v>21616</v>
      </c>
      <c r="G302" s="13">
        <v>648.48</v>
      </c>
      <c r="H302" s="21">
        <v>192611.30000000002</v>
      </c>
      <c r="I302" s="7">
        <v>50882.879999999997</v>
      </c>
      <c r="J302" s="30">
        <v>141728.42000000001</v>
      </c>
      <c r="K302" s="21">
        <v>192611.30000000002</v>
      </c>
      <c r="L302" s="12" t="s">
        <v>451</v>
      </c>
    </row>
    <row r="303" spans="1:12" hidden="1" x14ac:dyDescent="0.25">
      <c r="A303" s="11" t="s">
        <v>108</v>
      </c>
      <c r="B303" s="9" t="s">
        <v>471</v>
      </c>
      <c r="C303" s="34" t="s">
        <v>510</v>
      </c>
      <c r="D303" s="8" t="s">
        <v>387</v>
      </c>
      <c r="E303" s="16">
        <v>39326</v>
      </c>
      <c r="F303" s="16">
        <v>10885</v>
      </c>
      <c r="G303" s="13">
        <v>326.55</v>
      </c>
      <c r="H303" s="21">
        <v>96991.76</v>
      </c>
      <c r="I303" s="7">
        <v>10471.09</v>
      </c>
      <c r="J303" s="30">
        <v>86520.67</v>
      </c>
      <c r="K303" s="21">
        <v>96991.76</v>
      </c>
      <c r="L303" s="12" t="s">
        <v>451</v>
      </c>
    </row>
    <row r="304" spans="1:12" hidden="1" x14ac:dyDescent="0.25">
      <c r="A304" s="11" t="s">
        <v>108</v>
      </c>
      <c r="B304" s="9" t="s">
        <v>471</v>
      </c>
      <c r="C304" s="34" t="s">
        <v>511</v>
      </c>
      <c r="D304" s="8" t="s">
        <v>396</v>
      </c>
      <c r="E304" s="16">
        <v>12242</v>
      </c>
      <c r="F304" s="16">
        <v>4518</v>
      </c>
      <c r="G304" s="13">
        <v>135.54</v>
      </c>
      <c r="H304" s="21">
        <v>40258.04</v>
      </c>
      <c r="I304" s="7">
        <v>5572.33</v>
      </c>
      <c r="J304" s="30">
        <v>34685.71</v>
      </c>
      <c r="K304" s="21">
        <v>40258.04</v>
      </c>
      <c r="L304" s="12" t="s">
        <v>451</v>
      </c>
    </row>
    <row r="305" spans="1:12" hidden="1" x14ac:dyDescent="0.25">
      <c r="A305" s="11" t="s">
        <v>108</v>
      </c>
      <c r="B305" s="9" t="s">
        <v>471</v>
      </c>
      <c r="C305" s="34" t="s">
        <v>507</v>
      </c>
      <c r="D305" s="8" t="s">
        <v>441</v>
      </c>
      <c r="E305" s="16">
        <v>42648</v>
      </c>
      <c r="F305" s="16">
        <v>15167</v>
      </c>
      <c r="G305" s="13">
        <v>455.01</v>
      </c>
      <c r="H305" s="21">
        <v>135146.91</v>
      </c>
      <c r="I305" s="7">
        <v>50465.79</v>
      </c>
      <c r="J305" s="30">
        <v>84681.12</v>
      </c>
      <c r="K305" s="21">
        <v>135146.91</v>
      </c>
      <c r="L305" s="12" t="s">
        <v>451</v>
      </c>
    </row>
    <row r="306" spans="1:12" hidden="1" x14ac:dyDescent="0.25">
      <c r="A306" s="11" t="s">
        <v>69</v>
      </c>
      <c r="B306" s="9" t="s">
        <v>466</v>
      </c>
      <c r="C306" s="28" t="s">
        <v>501</v>
      </c>
      <c r="D306" s="8" t="s">
        <v>104</v>
      </c>
      <c r="E306" s="16">
        <v>10143</v>
      </c>
      <c r="F306" s="16">
        <v>3326</v>
      </c>
      <c r="G306" s="13">
        <v>99.78</v>
      </c>
      <c r="H306" s="21">
        <v>29636.62</v>
      </c>
      <c r="I306" s="7">
        <v>794.53</v>
      </c>
      <c r="J306" s="30">
        <v>28842.09</v>
      </c>
      <c r="K306" s="21">
        <v>29636.62</v>
      </c>
      <c r="L306" s="12" t="s">
        <v>454</v>
      </c>
    </row>
    <row r="307" spans="1:12" hidden="1" x14ac:dyDescent="0.25">
      <c r="A307" s="11" t="s">
        <v>69</v>
      </c>
      <c r="B307" s="9" t="s">
        <v>466</v>
      </c>
      <c r="C307" s="28" t="s">
        <v>501</v>
      </c>
      <c r="D307" s="8" t="s">
        <v>130</v>
      </c>
      <c r="E307" s="16">
        <v>19398</v>
      </c>
      <c r="F307" s="16">
        <v>6388</v>
      </c>
      <c r="G307" s="13">
        <v>191.64</v>
      </c>
      <c r="H307" s="21">
        <v>56920.84</v>
      </c>
      <c r="I307" s="7">
        <v>8152.41</v>
      </c>
      <c r="J307" s="30">
        <v>48768.43</v>
      </c>
      <c r="K307" s="21">
        <v>56920.84</v>
      </c>
      <c r="L307" s="12" t="s">
        <v>454</v>
      </c>
    </row>
    <row r="308" spans="1:12" hidden="1" x14ac:dyDescent="0.25">
      <c r="A308" s="11" t="s">
        <v>69</v>
      </c>
      <c r="B308" s="9" t="s">
        <v>466</v>
      </c>
      <c r="C308" s="28" t="s">
        <v>501</v>
      </c>
      <c r="D308" s="8" t="s">
        <v>140</v>
      </c>
      <c r="E308" s="16">
        <v>14975</v>
      </c>
      <c r="F308" s="16">
        <v>5572</v>
      </c>
      <c r="G308" s="13">
        <v>167.16</v>
      </c>
      <c r="H308" s="21">
        <v>49649.799999999996</v>
      </c>
      <c r="I308" s="7">
        <v>41579.31</v>
      </c>
      <c r="J308" s="30">
        <v>8070.49</v>
      </c>
      <c r="K308" s="21">
        <v>49649.799999999996</v>
      </c>
      <c r="L308" s="12" t="s">
        <v>454</v>
      </c>
    </row>
    <row r="309" spans="1:12" hidden="1" x14ac:dyDescent="0.25">
      <c r="A309" s="11" t="s">
        <v>69</v>
      </c>
      <c r="B309" s="9" t="s">
        <v>466</v>
      </c>
      <c r="C309" s="28" t="s">
        <v>501</v>
      </c>
      <c r="D309" s="8" t="s">
        <v>142</v>
      </c>
      <c r="E309" s="16">
        <v>33179</v>
      </c>
      <c r="F309" s="16">
        <v>10927</v>
      </c>
      <c r="G309" s="13">
        <v>327.81</v>
      </c>
      <c r="H309" s="21">
        <v>97366.01</v>
      </c>
      <c r="I309" s="7">
        <v>4452.53</v>
      </c>
      <c r="J309" s="30">
        <v>92913.48</v>
      </c>
      <c r="K309" s="21">
        <v>97366.01</v>
      </c>
      <c r="L309" s="12" t="s">
        <v>454</v>
      </c>
    </row>
    <row r="310" spans="1:12" hidden="1" x14ac:dyDescent="0.25">
      <c r="A310" s="11" t="s">
        <v>69</v>
      </c>
      <c r="B310" s="9" t="s">
        <v>466</v>
      </c>
      <c r="C310" s="28" t="s">
        <v>501</v>
      </c>
      <c r="D310" s="8" t="s">
        <v>374</v>
      </c>
      <c r="E310" s="16">
        <v>41794</v>
      </c>
      <c r="F310" s="16">
        <v>13955</v>
      </c>
      <c r="G310" s="13">
        <v>418.65</v>
      </c>
      <c r="H310" s="21">
        <v>124347.27</v>
      </c>
      <c r="I310" s="7">
        <v>8045.13</v>
      </c>
      <c r="J310" s="30">
        <v>116302.14</v>
      </c>
      <c r="K310" s="21">
        <v>124347.27</v>
      </c>
      <c r="L310" s="12" t="s">
        <v>454</v>
      </c>
    </row>
    <row r="311" spans="1:12" hidden="1" x14ac:dyDescent="0.25">
      <c r="A311" s="11" t="s">
        <v>69</v>
      </c>
      <c r="B311" s="9" t="s">
        <v>466</v>
      </c>
      <c r="C311" s="28" t="s">
        <v>501</v>
      </c>
      <c r="D311" s="8" t="s">
        <v>375</v>
      </c>
      <c r="E311" s="16">
        <v>27258</v>
      </c>
      <c r="F311" s="16">
        <v>9780</v>
      </c>
      <c r="G311" s="13">
        <v>293.39999999999998</v>
      </c>
      <c r="H311" s="21">
        <v>87145.56</v>
      </c>
      <c r="I311" s="7">
        <v>4794.8599999999997</v>
      </c>
      <c r="J311" s="30">
        <v>82350.7</v>
      </c>
      <c r="K311" s="21">
        <v>87145.56</v>
      </c>
      <c r="L311" s="12" t="s">
        <v>454</v>
      </c>
    </row>
    <row r="312" spans="1:12" hidden="1" x14ac:dyDescent="0.25">
      <c r="A312" s="11" t="s">
        <v>69</v>
      </c>
      <c r="B312" s="9" t="s">
        <v>466</v>
      </c>
      <c r="C312" s="28" t="s">
        <v>501</v>
      </c>
      <c r="D312" s="8" t="s">
        <v>70</v>
      </c>
      <c r="E312" s="16">
        <v>69525</v>
      </c>
      <c r="F312" s="16">
        <v>19913</v>
      </c>
      <c r="G312" s="13">
        <v>597.39</v>
      </c>
      <c r="H312" s="21">
        <v>177436.56</v>
      </c>
      <c r="I312" s="7">
        <v>28059.18</v>
      </c>
      <c r="J312" s="30">
        <v>149377.38</v>
      </c>
      <c r="K312" s="21">
        <v>177436.56</v>
      </c>
      <c r="L312" s="12" t="s">
        <v>454</v>
      </c>
    </row>
    <row r="313" spans="1:12" hidden="1" x14ac:dyDescent="0.25">
      <c r="A313" s="11" t="s">
        <v>69</v>
      </c>
      <c r="B313" s="9" t="s">
        <v>466</v>
      </c>
      <c r="C313" s="28" t="s">
        <v>501</v>
      </c>
      <c r="D313" s="8" t="s">
        <v>236</v>
      </c>
      <c r="E313" s="16">
        <v>9223</v>
      </c>
      <c r="F313" s="16">
        <v>3363</v>
      </c>
      <c r="G313" s="13">
        <v>100.89</v>
      </c>
      <c r="H313" s="21">
        <v>29966.309999999998</v>
      </c>
      <c r="I313" s="7">
        <v>8764.7800000000007</v>
      </c>
      <c r="J313" s="30">
        <v>21201.53</v>
      </c>
      <c r="K313" s="21">
        <v>29966.309999999998</v>
      </c>
      <c r="L313" s="12" t="s">
        <v>454</v>
      </c>
    </row>
    <row r="314" spans="1:12" ht="15.75" hidden="1" customHeight="1" x14ac:dyDescent="0.25">
      <c r="A314" s="11" t="s">
        <v>69</v>
      </c>
      <c r="B314" s="9" t="s">
        <v>466</v>
      </c>
      <c r="C314" s="28" t="s">
        <v>501</v>
      </c>
      <c r="D314" s="8" t="s">
        <v>385</v>
      </c>
      <c r="E314" s="16">
        <v>15645</v>
      </c>
      <c r="F314" s="16">
        <v>4536</v>
      </c>
      <c r="G314" s="13">
        <v>136.07999999999998</v>
      </c>
      <c r="H314" s="21">
        <v>40418.43</v>
      </c>
      <c r="I314" s="7">
        <v>3325.99</v>
      </c>
      <c r="J314" s="30">
        <v>37092.44</v>
      </c>
      <c r="K314" s="21">
        <v>40418.43</v>
      </c>
      <c r="L314" s="12" t="s">
        <v>454</v>
      </c>
    </row>
    <row r="315" spans="1:12" hidden="1" x14ac:dyDescent="0.25">
      <c r="A315" s="11" t="s">
        <v>69</v>
      </c>
      <c r="B315" s="9" t="s">
        <v>466</v>
      </c>
      <c r="C315" s="28" t="s">
        <v>501</v>
      </c>
      <c r="D315" s="8" t="s">
        <v>401</v>
      </c>
      <c r="E315" s="16">
        <v>33010</v>
      </c>
      <c r="F315" s="16">
        <v>9722</v>
      </c>
      <c r="G315" s="13">
        <v>291.65999999999997</v>
      </c>
      <c r="H315" s="21">
        <v>86628.75</v>
      </c>
      <c r="I315" s="7">
        <v>5889.23</v>
      </c>
      <c r="J315" s="30">
        <v>80739.520000000004</v>
      </c>
      <c r="K315" s="21">
        <v>86628.75</v>
      </c>
      <c r="L315" s="12" t="s">
        <v>454</v>
      </c>
    </row>
    <row r="316" spans="1:12" hidden="1" x14ac:dyDescent="0.25">
      <c r="A316" s="11" t="s">
        <v>69</v>
      </c>
      <c r="B316" s="9" t="s">
        <v>466</v>
      </c>
      <c r="C316" s="28" t="s">
        <v>501</v>
      </c>
      <c r="D316" s="8" t="s">
        <v>403</v>
      </c>
      <c r="E316" s="16">
        <v>18390</v>
      </c>
      <c r="F316" s="16">
        <v>6226</v>
      </c>
      <c r="G316" s="13">
        <v>186.78</v>
      </c>
      <c r="H316" s="21">
        <v>55477.33</v>
      </c>
      <c r="I316" s="7">
        <v>9598.34</v>
      </c>
      <c r="J316" s="30">
        <v>45878.99</v>
      </c>
      <c r="K316" s="21">
        <v>55477.33</v>
      </c>
      <c r="L316" s="12" t="s">
        <v>454</v>
      </c>
    </row>
    <row r="317" spans="1:12" hidden="1" x14ac:dyDescent="0.25">
      <c r="A317" s="11" t="s">
        <v>69</v>
      </c>
      <c r="B317" s="9" t="s">
        <v>466</v>
      </c>
      <c r="C317" s="28" t="s">
        <v>501</v>
      </c>
      <c r="D317" s="8" t="s">
        <v>408</v>
      </c>
      <c r="E317" s="16">
        <v>13324</v>
      </c>
      <c r="F317" s="16">
        <v>3527</v>
      </c>
      <c r="G317" s="13">
        <v>105.81</v>
      </c>
      <c r="H317" s="21">
        <v>31427.65</v>
      </c>
      <c r="I317" s="7">
        <v>5784.67</v>
      </c>
      <c r="J317" s="30">
        <v>25642.98</v>
      </c>
      <c r="K317" s="21">
        <v>31427.65</v>
      </c>
      <c r="L317" s="12" t="s">
        <v>454</v>
      </c>
    </row>
    <row r="318" spans="1:12" hidden="1" x14ac:dyDescent="0.25">
      <c r="A318" s="11" t="s">
        <v>22</v>
      </c>
      <c r="B318" s="9" t="s">
        <v>460</v>
      </c>
      <c r="C318" s="28" t="s">
        <v>482</v>
      </c>
      <c r="D318" s="8" t="s">
        <v>23</v>
      </c>
      <c r="E318" s="16">
        <v>37808</v>
      </c>
      <c r="F318" s="16">
        <v>13139</v>
      </c>
      <c r="G318" s="13">
        <v>394.16999999999996</v>
      </c>
      <c r="H318" s="21">
        <v>117076.23</v>
      </c>
      <c r="I318" s="7">
        <v>77114.06</v>
      </c>
      <c r="J318" s="30">
        <v>39962.17</v>
      </c>
      <c r="K318" s="21">
        <v>117076.23</v>
      </c>
      <c r="L318" s="12" t="s">
        <v>454</v>
      </c>
    </row>
    <row r="319" spans="1:12" hidden="1" x14ac:dyDescent="0.25">
      <c r="A319" s="11" t="s">
        <v>22</v>
      </c>
      <c r="B319" s="9" t="s">
        <v>460</v>
      </c>
      <c r="C319" s="28" t="s">
        <v>482</v>
      </c>
      <c r="D319" s="8" t="s">
        <v>48</v>
      </c>
      <c r="E319" s="16">
        <v>9129</v>
      </c>
      <c r="F319" s="16">
        <v>2822</v>
      </c>
      <c r="G319" s="13">
        <v>84.66</v>
      </c>
      <c r="H319" s="21">
        <v>25145.68</v>
      </c>
      <c r="I319" s="7">
        <v>9067.49</v>
      </c>
      <c r="J319" s="30">
        <v>16078.19</v>
      </c>
      <c r="K319" s="21">
        <v>25145.68</v>
      </c>
      <c r="L319" s="12" t="s">
        <v>454</v>
      </c>
    </row>
    <row r="320" spans="1:12" hidden="1" x14ac:dyDescent="0.25">
      <c r="A320" s="11" t="s">
        <v>22</v>
      </c>
      <c r="B320" s="9" t="s">
        <v>460</v>
      </c>
      <c r="C320" s="28" t="s">
        <v>482</v>
      </c>
      <c r="D320" s="8" t="s">
        <v>121</v>
      </c>
      <c r="E320" s="16">
        <v>27287</v>
      </c>
      <c r="F320" s="16">
        <v>9070</v>
      </c>
      <c r="G320" s="13">
        <v>272.09999999999997</v>
      </c>
      <c r="H320" s="21">
        <v>80819.040000000008</v>
      </c>
      <c r="I320" s="7">
        <v>36320.57</v>
      </c>
      <c r="J320" s="30">
        <v>44498.47</v>
      </c>
      <c r="K320" s="21">
        <v>80819.040000000008</v>
      </c>
      <c r="L320" s="12" t="s">
        <v>454</v>
      </c>
    </row>
    <row r="321" spans="1:12" hidden="1" x14ac:dyDescent="0.25">
      <c r="A321" s="11" t="s">
        <v>22</v>
      </c>
      <c r="B321" s="9" t="s">
        <v>460</v>
      </c>
      <c r="C321" s="28" t="s">
        <v>482</v>
      </c>
      <c r="D321" s="8" t="s">
        <v>132</v>
      </c>
      <c r="E321" s="16">
        <v>18523</v>
      </c>
      <c r="F321" s="16">
        <v>7152</v>
      </c>
      <c r="G321" s="13">
        <v>214.56</v>
      </c>
      <c r="H321" s="21">
        <v>63728.53</v>
      </c>
      <c r="I321" s="7">
        <v>29247.03</v>
      </c>
      <c r="J321" s="30">
        <v>34481.5</v>
      </c>
      <c r="K321" s="21">
        <v>63728.53</v>
      </c>
      <c r="L321" s="12" t="s">
        <v>454</v>
      </c>
    </row>
    <row r="322" spans="1:12" hidden="1" x14ac:dyDescent="0.25">
      <c r="A322" s="11" t="s">
        <v>22</v>
      </c>
      <c r="B322" s="9" t="s">
        <v>460</v>
      </c>
      <c r="C322" s="28" t="s">
        <v>482</v>
      </c>
      <c r="D322" s="8" t="s">
        <v>153</v>
      </c>
      <c r="E322" s="16">
        <v>8434</v>
      </c>
      <c r="F322" s="16">
        <v>3355</v>
      </c>
      <c r="G322" s="13">
        <v>100.64999999999999</v>
      </c>
      <c r="H322" s="21">
        <v>29895.03</v>
      </c>
      <c r="I322" s="7">
        <v>29895.03</v>
      </c>
      <c r="J322" s="30">
        <v>0</v>
      </c>
      <c r="K322" s="21">
        <v>29895.03</v>
      </c>
      <c r="L322" s="12" t="s">
        <v>454</v>
      </c>
    </row>
    <row r="323" spans="1:12" hidden="1" x14ac:dyDescent="0.25">
      <c r="A323" s="11" t="s">
        <v>22</v>
      </c>
      <c r="B323" s="9" t="s">
        <v>460</v>
      </c>
      <c r="C323" s="28" t="s">
        <v>482</v>
      </c>
      <c r="D323" s="8" t="s">
        <v>229</v>
      </c>
      <c r="E323" s="16">
        <v>14765</v>
      </c>
      <c r="F323" s="16">
        <v>4471</v>
      </c>
      <c r="G323" s="13">
        <v>134.13</v>
      </c>
      <c r="H323" s="21">
        <v>39839.24</v>
      </c>
      <c r="I323" s="7">
        <v>39839.24</v>
      </c>
      <c r="J323" s="30">
        <v>0</v>
      </c>
      <c r="K323" s="21">
        <v>39839.24</v>
      </c>
      <c r="L323" s="12" t="s">
        <v>454</v>
      </c>
    </row>
    <row r="324" spans="1:12" hidden="1" x14ac:dyDescent="0.25">
      <c r="A324" s="11" t="s">
        <v>22</v>
      </c>
      <c r="B324" s="9" t="s">
        <v>460</v>
      </c>
      <c r="C324" s="28" t="s">
        <v>482</v>
      </c>
      <c r="D324" s="8" t="s">
        <v>241</v>
      </c>
      <c r="E324" s="16">
        <v>18647</v>
      </c>
      <c r="F324" s="16">
        <v>5572</v>
      </c>
      <c r="G324" s="13">
        <v>167.16</v>
      </c>
      <c r="H324" s="21">
        <v>49649.8</v>
      </c>
      <c r="I324" s="7">
        <v>24413.66</v>
      </c>
      <c r="J324" s="30">
        <v>25236.14</v>
      </c>
      <c r="K324" s="21">
        <v>49649.8</v>
      </c>
      <c r="L324" s="12" t="s">
        <v>454</v>
      </c>
    </row>
    <row r="325" spans="1:12" ht="15.75" hidden="1" customHeight="1" x14ac:dyDescent="0.25">
      <c r="A325" s="11" t="s">
        <v>22</v>
      </c>
      <c r="B325" s="9" t="s">
        <v>460</v>
      </c>
      <c r="C325" s="28" t="s">
        <v>482</v>
      </c>
      <c r="D325" s="8" t="s">
        <v>245</v>
      </c>
      <c r="E325" s="16">
        <v>15038</v>
      </c>
      <c r="F325" s="16">
        <v>4872</v>
      </c>
      <c r="G325" s="13">
        <v>146.16</v>
      </c>
      <c r="H325" s="21">
        <v>43412.39</v>
      </c>
      <c r="I325" s="7">
        <v>43412.39</v>
      </c>
      <c r="J325" s="30">
        <v>0</v>
      </c>
      <c r="K325" s="21">
        <v>43412.39</v>
      </c>
      <c r="L325" s="12" t="s">
        <v>454</v>
      </c>
    </row>
    <row r="326" spans="1:12" hidden="1" x14ac:dyDescent="0.25">
      <c r="A326" s="11" t="s">
        <v>22</v>
      </c>
      <c r="B326" s="9" t="s">
        <v>460</v>
      </c>
      <c r="C326" s="28" t="s">
        <v>482</v>
      </c>
      <c r="D326" s="8" t="s">
        <v>255</v>
      </c>
      <c r="E326" s="16">
        <v>23903</v>
      </c>
      <c r="F326" s="16">
        <v>7451</v>
      </c>
      <c r="G326" s="13">
        <v>223.53</v>
      </c>
      <c r="H326" s="21">
        <v>66392.800000000003</v>
      </c>
      <c r="I326" s="7">
        <v>38898.17</v>
      </c>
      <c r="J326" s="30">
        <v>27494.63</v>
      </c>
      <c r="K326" s="21">
        <v>66392.800000000003</v>
      </c>
      <c r="L326" s="12" t="s">
        <v>454</v>
      </c>
    </row>
    <row r="327" spans="1:12" hidden="1" x14ac:dyDescent="0.25">
      <c r="A327" s="11" t="s">
        <v>22</v>
      </c>
      <c r="B327" s="9" t="s">
        <v>460</v>
      </c>
      <c r="C327" s="28" t="s">
        <v>482</v>
      </c>
      <c r="D327" s="8" t="s">
        <v>287</v>
      </c>
      <c r="E327" s="16">
        <v>11655</v>
      </c>
      <c r="F327" s="16">
        <v>3948</v>
      </c>
      <c r="G327" s="13">
        <v>118.44</v>
      </c>
      <c r="H327" s="21">
        <v>35179.01</v>
      </c>
      <c r="I327" s="7">
        <v>19501.32</v>
      </c>
      <c r="J327" s="30">
        <v>15677.69</v>
      </c>
      <c r="K327" s="21">
        <v>35179.01</v>
      </c>
      <c r="L327" s="12" t="s">
        <v>454</v>
      </c>
    </row>
    <row r="328" spans="1:12" hidden="1" x14ac:dyDescent="0.25">
      <c r="A328" s="11" t="s">
        <v>22</v>
      </c>
      <c r="B328" s="9" t="s">
        <v>460</v>
      </c>
      <c r="C328" s="28" t="s">
        <v>482</v>
      </c>
      <c r="D328" s="8" t="s">
        <v>298</v>
      </c>
      <c r="E328" s="16">
        <v>7893</v>
      </c>
      <c r="F328" s="16">
        <v>2837</v>
      </c>
      <c r="G328" s="13">
        <v>85.11</v>
      </c>
      <c r="H328" s="21">
        <v>25279.34</v>
      </c>
      <c r="I328" s="7">
        <v>2145.41</v>
      </c>
      <c r="J328" s="30">
        <v>23133.93</v>
      </c>
      <c r="K328" s="21">
        <v>25279.34</v>
      </c>
      <c r="L328" s="12" t="s">
        <v>454</v>
      </c>
    </row>
    <row r="329" spans="1:12" hidden="1" x14ac:dyDescent="0.25">
      <c r="A329" s="11" t="s">
        <v>22</v>
      </c>
      <c r="B329" s="9" t="s">
        <v>460</v>
      </c>
      <c r="C329" s="28" t="s">
        <v>482</v>
      </c>
      <c r="D329" s="8" t="s">
        <v>301</v>
      </c>
      <c r="E329" s="16">
        <v>22835</v>
      </c>
      <c r="F329" s="16">
        <v>7954</v>
      </c>
      <c r="G329" s="13">
        <v>238.62</v>
      </c>
      <c r="H329" s="21">
        <v>70874.83</v>
      </c>
      <c r="I329" s="7">
        <v>70874.83</v>
      </c>
      <c r="J329" s="30">
        <v>0</v>
      </c>
      <c r="K329" s="21">
        <v>70874.83</v>
      </c>
      <c r="L329" s="12" t="s">
        <v>454</v>
      </c>
    </row>
    <row r="330" spans="1:12" hidden="1" x14ac:dyDescent="0.25">
      <c r="A330" s="11" t="s">
        <v>22</v>
      </c>
      <c r="B330" s="9" t="s">
        <v>460</v>
      </c>
      <c r="C330" s="28" t="s">
        <v>482</v>
      </c>
      <c r="D330" s="8" t="s">
        <v>302</v>
      </c>
      <c r="E330" s="16">
        <v>29404</v>
      </c>
      <c r="F330" s="16">
        <v>9751</v>
      </c>
      <c r="G330" s="13">
        <v>292.52999999999997</v>
      </c>
      <c r="H330" s="21">
        <v>86887.16</v>
      </c>
      <c r="I330" s="7">
        <v>56098.44</v>
      </c>
      <c r="J330" s="30">
        <v>30788.720000000001</v>
      </c>
      <c r="K330" s="21">
        <v>86887.16</v>
      </c>
      <c r="L330" s="12" t="s">
        <v>454</v>
      </c>
    </row>
    <row r="331" spans="1:12" hidden="1" x14ac:dyDescent="0.25">
      <c r="A331" s="11" t="s">
        <v>22</v>
      </c>
      <c r="B331" s="9" t="s">
        <v>460</v>
      </c>
      <c r="C331" s="28" t="s">
        <v>482</v>
      </c>
      <c r="D331" s="8" t="s">
        <v>346</v>
      </c>
      <c r="E331" s="16">
        <v>27505</v>
      </c>
      <c r="F331" s="16">
        <v>7448</v>
      </c>
      <c r="G331" s="13">
        <v>223.44</v>
      </c>
      <c r="H331" s="21">
        <v>66366.070000000007</v>
      </c>
      <c r="I331" s="7">
        <v>13477</v>
      </c>
      <c r="J331" s="30">
        <v>52889.07</v>
      </c>
      <c r="K331" s="21">
        <v>66366.070000000007</v>
      </c>
      <c r="L331" s="12" t="s">
        <v>454</v>
      </c>
    </row>
    <row r="332" spans="1:12" hidden="1" x14ac:dyDescent="0.25">
      <c r="A332" s="11" t="s">
        <v>22</v>
      </c>
      <c r="B332" s="9" t="s">
        <v>460</v>
      </c>
      <c r="C332" s="28" t="s">
        <v>482</v>
      </c>
      <c r="D332" s="8" t="s">
        <v>365</v>
      </c>
      <c r="E332" s="16">
        <v>15385</v>
      </c>
      <c r="F332" s="16">
        <v>4795</v>
      </c>
      <c r="G332" s="13">
        <v>143.85</v>
      </c>
      <c r="H332" s="21">
        <v>42726.28</v>
      </c>
      <c r="I332" s="7">
        <v>15918.83</v>
      </c>
      <c r="J332" s="30">
        <v>26807.45</v>
      </c>
      <c r="K332" s="21">
        <v>42726.28</v>
      </c>
      <c r="L332" s="12" t="s">
        <v>454</v>
      </c>
    </row>
    <row r="333" spans="1:12" hidden="1" x14ac:dyDescent="0.25">
      <c r="A333" s="11" t="s">
        <v>22</v>
      </c>
      <c r="B333" s="9" t="s">
        <v>460</v>
      </c>
      <c r="C333" s="28" t="s">
        <v>482</v>
      </c>
      <c r="D333" s="8" t="s">
        <v>378</v>
      </c>
      <c r="E333" s="16">
        <v>10586</v>
      </c>
      <c r="F333" s="16">
        <v>3907</v>
      </c>
      <c r="G333" s="13">
        <v>117.21</v>
      </c>
      <c r="H333" s="21">
        <v>34813.67</v>
      </c>
      <c r="I333" s="7">
        <v>1311.65</v>
      </c>
      <c r="J333" s="30">
        <v>33502.019999999997</v>
      </c>
      <c r="K333" s="21">
        <v>34813.67</v>
      </c>
      <c r="L333" s="12" t="s">
        <v>454</v>
      </c>
    </row>
    <row r="334" spans="1:12" hidden="1" x14ac:dyDescent="0.25">
      <c r="A334" s="11" t="s">
        <v>22</v>
      </c>
      <c r="B334" s="9" t="s">
        <v>460</v>
      </c>
      <c r="C334" s="28" t="s">
        <v>482</v>
      </c>
      <c r="D334" s="8" t="s">
        <v>380</v>
      </c>
      <c r="E334" s="16">
        <v>101547</v>
      </c>
      <c r="F334" s="16">
        <v>32630</v>
      </c>
      <c r="G334" s="13">
        <v>978.9</v>
      </c>
      <c r="H334" s="21">
        <v>290752.52999999997</v>
      </c>
      <c r="I334" s="7">
        <v>49483.63</v>
      </c>
      <c r="J334" s="30">
        <v>241268.9</v>
      </c>
      <c r="K334" s="21">
        <v>290752.52999999997</v>
      </c>
      <c r="L334" s="12" t="s">
        <v>454</v>
      </c>
    </row>
    <row r="335" spans="1:12" hidden="1" x14ac:dyDescent="0.25">
      <c r="A335" s="11" t="s">
        <v>22</v>
      </c>
      <c r="B335" s="9" t="s">
        <v>460</v>
      </c>
      <c r="C335" s="28" t="s">
        <v>482</v>
      </c>
      <c r="D335" s="8" t="s">
        <v>392</v>
      </c>
      <c r="E335" s="16">
        <v>12006</v>
      </c>
      <c r="F335" s="16">
        <v>4172</v>
      </c>
      <c r="G335" s="13">
        <v>125.16</v>
      </c>
      <c r="H335" s="21">
        <v>37174.980000000003</v>
      </c>
      <c r="I335" s="7">
        <v>28524.58</v>
      </c>
      <c r="J335" s="30">
        <v>8650.4</v>
      </c>
      <c r="K335" s="21">
        <v>37174.980000000003</v>
      </c>
      <c r="L335" s="12" t="s">
        <v>454</v>
      </c>
    </row>
    <row r="336" spans="1:12" hidden="1" x14ac:dyDescent="0.25">
      <c r="A336" s="11" t="s">
        <v>22</v>
      </c>
      <c r="B336" s="9" t="s">
        <v>460</v>
      </c>
      <c r="C336" s="28" t="s">
        <v>482</v>
      </c>
      <c r="D336" s="8" t="s">
        <v>426</v>
      </c>
      <c r="E336" s="16">
        <v>20779</v>
      </c>
      <c r="F336" s="16">
        <v>7253</v>
      </c>
      <c r="G336" s="13">
        <v>217.59</v>
      </c>
      <c r="H336" s="21">
        <v>64628.5</v>
      </c>
      <c r="I336" s="7">
        <v>22220.18</v>
      </c>
      <c r="J336" s="30">
        <v>42408.32</v>
      </c>
      <c r="K336" s="21">
        <v>64628.5</v>
      </c>
      <c r="L336" s="12" t="s">
        <v>454</v>
      </c>
    </row>
    <row r="337" spans="1:12" hidden="1" x14ac:dyDescent="0.25">
      <c r="A337" s="11" t="s">
        <v>22</v>
      </c>
      <c r="B337" s="9" t="s">
        <v>460</v>
      </c>
      <c r="C337" s="28" t="s">
        <v>482</v>
      </c>
      <c r="D337" s="8" t="s">
        <v>440</v>
      </c>
      <c r="E337" s="16">
        <v>9366</v>
      </c>
      <c r="F337" s="16">
        <v>3445</v>
      </c>
      <c r="G337" s="13">
        <v>103.35</v>
      </c>
      <c r="H337" s="21">
        <v>30696.979999999996</v>
      </c>
      <c r="I337" s="7">
        <v>19071.259999999998</v>
      </c>
      <c r="J337" s="30">
        <v>11625.72</v>
      </c>
      <c r="K337" s="21">
        <v>30696.979999999996</v>
      </c>
      <c r="L337" s="12" t="s">
        <v>454</v>
      </c>
    </row>
    <row r="338" spans="1:12" ht="15.75" hidden="1" customHeight="1" x14ac:dyDescent="0.25">
      <c r="A338" s="11" t="s">
        <v>22</v>
      </c>
      <c r="B338" s="38" t="s">
        <v>512</v>
      </c>
      <c r="C338" s="28" t="s">
        <v>483</v>
      </c>
      <c r="D338" s="8" t="s">
        <v>152</v>
      </c>
      <c r="E338" s="16">
        <v>4155</v>
      </c>
      <c r="F338" s="16">
        <v>1545</v>
      </c>
      <c r="G338" s="13">
        <v>46.35</v>
      </c>
      <c r="H338" s="21">
        <v>13766.86</v>
      </c>
      <c r="I338" s="7">
        <v>1125.18</v>
      </c>
      <c r="J338" s="30">
        <v>12641.68</v>
      </c>
      <c r="K338" s="21">
        <v>13766.86</v>
      </c>
      <c r="L338" s="12" t="s">
        <v>451</v>
      </c>
    </row>
    <row r="339" spans="1:12" hidden="1" x14ac:dyDescent="0.25">
      <c r="A339" s="11" t="s">
        <v>22</v>
      </c>
      <c r="B339" s="38" t="s">
        <v>512</v>
      </c>
      <c r="C339" s="28" t="s">
        <v>483</v>
      </c>
      <c r="D339" s="8" t="s">
        <v>386</v>
      </c>
      <c r="E339" s="16">
        <v>21584</v>
      </c>
      <c r="F339" s="16">
        <v>7735</v>
      </c>
      <c r="G339" s="13">
        <v>232.04999999999998</v>
      </c>
      <c r="H339" s="21">
        <v>68923.41</v>
      </c>
      <c r="I339" s="7">
        <v>41178.589999999997</v>
      </c>
      <c r="J339" s="30">
        <v>27744.82</v>
      </c>
      <c r="K339" s="21">
        <v>68923.41</v>
      </c>
      <c r="L339" s="12" t="s">
        <v>451</v>
      </c>
    </row>
    <row r="340" spans="1:12" hidden="1" x14ac:dyDescent="0.25">
      <c r="A340" s="11" t="s">
        <v>3</v>
      </c>
      <c r="B340" s="9" t="s">
        <v>450</v>
      </c>
      <c r="C340" s="28" t="s">
        <v>481</v>
      </c>
      <c r="D340" s="8" t="s">
        <v>4</v>
      </c>
      <c r="E340" s="16">
        <v>9227</v>
      </c>
      <c r="F340" s="16">
        <v>4259</v>
      </c>
      <c r="G340" s="13">
        <v>127.77</v>
      </c>
      <c r="H340" s="21">
        <v>37950.199999999997</v>
      </c>
      <c r="I340" s="7">
        <v>6703.99</v>
      </c>
      <c r="J340" s="30">
        <v>31246.21</v>
      </c>
      <c r="K340" s="21">
        <v>37950.199999999997</v>
      </c>
      <c r="L340" s="12" t="s">
        <v>454</v>
      </c>
    </row>
    <row r="341" spans="1:12" hidden="1" x14ac:dyDescent="0.25">
      <c r="A341" s="11" t="s">
        <v>3</v>
      </c>
      <c r="B341" s="9" t="s">
        <v>450</v>
      </c>
      <c r="C341" s="28" t="s">
        <v>481</v>
      </c>
      <c r="D341" s="8" t="s">
        <v>72</v>
      </c>
      <c r="E341" s="16">
        <v>14588</v>
      </c>
      <c r="F341" s="16">
        <v>4957</v>
      </c>
      <c r="G341" s="13">
        <v>148.71</v>
      </c>
      <c r="H341" s="21">
        <v>44169.789999999994</v>
      </c>
      <c r="I341" s="7">
        <v>17869.37</v>
      </c>
      <c r="J341" s="30">
        <v>26300.42</v>
      </c>
      <c r="K341" s="21">
        <v>44169.789999999994</v>
      </c>
      <c r="L341" s="12" t="s">
        <v>454</v>
      </c>
    </row>
    <row r="342" spans="1:12" hidden="1" x14ac:dyDescent="0.25">
      <c r="A342" s="11" t="s">
        <v>3</v>
      </c>
      <c r="B342" s="9" t="s">
        <v>450</v>
      </c>
      <c r="C342" s="28" t="s">
        <v>481</v>
      </c>
      <c r="D342" s="8" t="s">
        <v>187</v>
      </c>
      <c r="E342" s="16">
        <v>16698</v>
      </c>
      <c r="F342" s="16">
        <v>6140</v>
      </c>
      <c r="G342" s="13">
        <v>184.2</v>
      </c>
      <c r="H342" s="21">
        <v>54711.02</v>
      </c>
      <c r="I342" s="7">
        <v>1896.45</v>
      </c>
      <c r="J342" s="30">
        <v>52814.57</v>
      </c>
      <c r="K342" s="21">
        <v>54711.02</v>
      </c>
      <c r="L342" s="12" t="s">
        <v>454</v>
      </c>
    </row>
    <row r="343" spans="1:12" hidden="1" x14ac:dyDescent="0.25">
      <c r="A343" s="11" t="s">
        <v>3</v>
      </c>
      <c r="B343" s="9" t="s">
        <v>450</v>
      </c>
      <c r="C343" s="28" t="s">
        <v>481</v>
      </c>
      <c r="D343" s="8" t="s">
        <v>202</v>
      </c>
      <c r="E343" s="16">
        <v>25003</v>
      </c>
      <c r="F343" s="16">
        <v>7430</v>
      </c>
      <c r="G343" s="13">
        <v>222.9</v>
      </c>
      <c r="H343" s="21">
        <v>66205.679999999993</v>
      </c>
      <c r="I343" s="7">
        <v>66205.679999999993</v>
      </c>
      <c r="J343" s="30">
        <v>0</v>
      </c>
      <c r="K343" s="21">
        <v>66205.679999999993</v>
      </c>
      <c r="L343" s="12" t="s">
        <v>454</v>
      </c>
    </row>
    <row r="344" spans="1:12" hidden="1" x14ac:dyDescent="0.25">
      <c r="A344" s="11" t="s">
        <v>3</v>
      </c>
      <c r="B344" s="9" t="s">
        <v>450</v>
      </c>
      <c r="C344" s="28" t="s">
        <v>481</v>
      </c>
      <c r="D344" s="8" t="s">
        <v>262</v>
      </c>
      <c r="E344" s="16">
        <v>11444</v>
      </c>
      <c r="F344" s="16">
        <v>3128</v>
      </c>
      <c r="G344" s="13">
        <v>93.84</v>
      </c>
      <c r="H344" s="21">
        <v>27872.32</v>
      </c>
      <c r="I344" s="7">
        <v>25006.46</v>
      </c>
      <c r="J344" s="30">
        <v>2865.86</v>
      </c>
      <c r="K344" s="21">
        <v>27872.32</v>
      </c>
      <c r="L344" s="12" t="s">
        <v>454</v>
      </c>
    </row>
    <row r="345" spans="1:12" hidden="1" x14ac:dyDescent="0.25">
      <c r="A345" s="11" t="s">
        <v>3</v>
      </c>
      <c r="B345" s="9" t="s">
        <v>450</v>
      </c>
      <c r="C345" s="28" t="s">
        <v>481</v>
      </c>
      <c r="D345" s="8" t="s">
        <v>294</v>
      </c>
      <c r="E345" s="16">
        <v>10242</v>
      </c>
      <c r="F345" s="16">
        <v>3181</v>
      </c>
      <c r="G345" s="13">
        <v>95.429999999999993</v>
      </c>
      <c r="H345" s="21">
        <v>28344.58</v>
      </c>
      <c r="I345" s="7">
        <v>28344.58</v>
      </c>
      <c r="J345" s="30">
        <v>0</v>
      </c>
      <c r="K345" s="21">
        <v>28344.58</v>
      </c>
      <c r="L345" s="12" t="s">
        <v>454</v>
      </c>
    </row>
    <row r="346" spans="1:12" hidden="1" x14ac:dyDescent="0.25">
      <c r="A346" s="11" t="s">
        <v>3</v>
      </c>
      <c r="B346" s="9" t="s">
        <v>450</v>
      </c>
      <c r="C346" s="28" t="s">
        <v>481</v>
      </c>
      <c r="D346" s="8" t="s">
        <v>312</v>
      </c>
      <c r="E346" s="16">
        <v>12239</v>
      </c>
      <c r="F346" s="16">
        <v>4175</v>
      </c>
      <c r="G346" s="13">
        <v>125.25</v>
      </c>
      <c r="H346" s="21">
        <v>37201.71</v>
      </c>
      <c r="I346" s="7">
        <v>1269.9000000000001</v>
      </c>
      <c r="J346" s="30">
        <v>35931.81</v>
      </c>
      <c r="K346" s="21">
        <v>37201.71</v>
      </c>
      <c r="L346" s="12" t="s">
        <v>454</v>
      </c>
    </row>
    <row r="347" spans="1:12" hidden="1" x14ac:dyDescent="0.25">
      <c r="A347" s="11" t="s">
        <v>3</v>
      </c>
      <c r="B347" s="9" t="s">
        <v>450</v>
      </c>
      <c r="C347" s="28" t="s">
        <v>481</v>
      </c>
      <c r="D347" s="8" t="s">
        <v>319</v>
      </c>
      <c r="E347" s="16">
        <v>9130</v>
      </c>
      <c r="F347" s="16">
        <v>2890</v>
      </c>
      <c r="G347" s="13">
        <v>86.7</v>
      </c>
      <c r="H347" s="21">
        <v>25751.599999999999</v>
      </c>
      <c r="I347" s="7">
        <v>25751.599999999999</v>
      </c>
      <c r="J347" s="30">
        <v>0</v>
      </c>
      <c r="K347" s="21">
        <v>25751.599999999999</v>
      </c>
      <c r="L347" s="12" t="s">
        <v>454</v>
      </c>
    </row>
    <row r="348" spans="1:12" hidden="1" x14ac:dyDescent="0.25">
      <c r="A348" s="11" t="s">
        <v>3</v>
      </c>
      <c r="B348" s="9" t="s">
        <v>450</v>
      </c>
      <c r="C348" s="28" t="s">
        <v>481</v>
      </c>
      <c r="D348" s="8" t="s">
        <v>328</v>
      </c>
      <c r="E348" s="16">
        <v>18472</v>
      </c>
      <c r="F348" s="16">
        <v>6773</v>
      </c>
      <c r="G348" s="13">
        <v>203.19</v>
      </c>
      <c r="H348" s="21">
        <v>60351.42</v>
      </c>
      <c r="I348" s="7">
        <v>9662.7099999999991</v>
      </c>
      <c r="J348" s="30">
        <v>50688.71</v>
      </c>
      <c r="K348" s="21">
        <v>60351.42</v>
      </c>
      <c r="L348" s="12" t="s">
        <v>454</v>
      </c>
    </row>
    <row r="349" spans="1:12" hidden="1" x14ac:dyDescent="0.25">
      <c r="A349" s="11" t="s">
        <v>3</v>
      </c>
      <c r="B349" s="9" t="s">
        <v>450</v>
      </c>
      <c r="C349" s="28" t="s">
        <v>481</v>
      </c>
      <c r="D349" s="8" t="s">
        <v>398</v>
      </c>
      <c r="E349" s="16">
        <v>45199</v>
      </c>
      <c r="F349" s="16">
        <v>14089</v>
      </c>
      <c r="G349" s="13">
        <v>422.66999999999996</v>
      </c>
      <c r="H349" s="21">
        <v>125541.29</v>
      </c>
      <c r="I349" s="7">
        <v>25803.200000000001</v>
      </c>
      <c r="J349" s="30">
        <v>99738.09</v>
      </c>
      <c r="K349" s="21">
        <v>125541.29</v>
      </c>
      <c r="L349" s="12" t="s">
        <v>454</v>
      </c>
    </row>
    <row r="350" spans="1:12" hidden="1" x14ac:dyDescent="0.25">
      <c r="A350" s="11" t="s">
        <v>3</v>
      </c>
      <c r="B350" s="9" t="s">
        <v>450</v>
      </c>
      <c r="C350" s="28" t="s">
        <v>481</v>
      </c>
      <c r="D350" s="8" t="s">
        <v>411</v>
      </c>
      <c r="E350" s="16">
        <v>17335</v>
      </c>
      <c r="F350" s="16">
        <v>5143</v>
      </c>
      <c r="G350" s="13">
        <v>154.29</v>
      </c>
      <c r="H350" s="21">
        <v>45827.16</v>
      </c>
      <c r="I350" s="7">
        <v>45827.16</v>
      </c>
      <c r="J350" s="30">
        <v>0</v>
      </c>
      <c r="K350" s="21">
        <v>45827.16</v>
      </c>
      <c r="L350" s="12" t="s">
        <v>454</v>
      </c>
    </row>
    <row r="351" spans="1:12" hidden="1" x14ac:dyDescent="0.25">
      <c r="A351" s="11" t="s">
        <v>32</v>
      </c>
      <c r="B351" s="9" t="s">
        <v>463</v>
      </c>
      <c r="C351" s="28" t="s">
        <v>488</v>
      </c>
      <c r="D351" s="8" t="s">
        <v>33</v>
      </c>
      <c r="E351" s="16">
        <v>14792</v>
      </c>
      <c r="F351" s="16">
        <v>5088</v>
      </c>
      <c r="G351" s="13">
        <v>152.63999999999999</v>
      </c>
      <c r="H351" s="21">
        <v>45337.08</v>
      </c>
      <c r="I351" s="7">
        <v>31580.639999999999</v>
      </c>
      <c r="J351" s="30">
        <v>13756.44</v>
      </c>
      <c r="K351" s="21">
        <v>45337.08</v>
      </c>
      <c r="L351" s="12" t="s">
        <v>454</v>
      </c>
    </row>
    <row r="352" spans="1:12" hidden="1" x14ac:dyDescent="0.25">
      <c r="A352" s="11" t="s">
        <v>32</v>
      </c>
      <c r="B352" s="9" t="s">
        <v>463</v>
      </c>
      <c r="C352" s="28" t="s">
        <v>488</v>
      </c>
      <c r="D352" s="8" t="s">
        <v>39</v>
      </c>
      <c r="E352" s="16">
        <v>12184</v>
      </c>
      <c r="F352" s="16">
        <v>4100</v>
      </c>
      <c r="G352" s="13">
        <v>123</v>
      </c>
      <c r="H352" s="21">
        <v>36533.42</v>
      </c>
      <c r="I352" s="7">
        <v>28386.95</v>
      </c>
      <c r="J352" s="30">
        <v>8146.47</v>
      </c>
      <c r="K352" s="21">
        <v>36533.42</v>
      </c>
      <c r="L352" s="12" t="s">
        <v>454</v>
      </c>
    </row>
    <row r="353" spans="1:12" hidden="1" x14ac:dyDescent="0.25">
      <c r="A353" s="11" t="s">
        <v>32</v>
      </c>
      <c r="B353" s="9" t="s">
        <v>463</v>
      </c>
      <c r="C353" s="28" t="s">
        <v>488</v>
      </c>
      <c r="D353" s="8" t="s">
        <v>103</v>
      </c>
      <c r="E353" s="16">
        <v>72273</v>
      </c>
      <c r="F353" s="16">
        <v>22293</v>
      </c>
      <c r="G353" s="13">
        <v>668.79</v>
      </c>
      <c r="H353" s="21">
        <v>198643.77000000002</v>
      </c>
      <c r="I353" s="7">
        <v>27124.42</v>
      </c>
      <c r="J353" s="30">
        <v>171519.35</v>
      </c>
      <c r="K353" s="21">
        <v>198643.77000000002</v>
      </c>
      <c r="L353" s="12" t="s">
        <v>454</v>
      </c>
    </row>
    <row r="354" spans="1:12" hidden="1" x14ac:dyDescent="0.25">
      <c r="A354" s="11" t="s">
        <v>32</v>
      </c>
      <c r="B354" s="9" t="s">
        <v>463</v>
      </c>
      <c r="C354" s="28" t="s">
        <v>488</v>
      </c>
      <c r="D354" s="8" t="s">
        <v>162</v>
      </c>
      <c r="E354" s="16">
        <v>17582</v>
      </c>
      <c r="F354" s="16">
        <v>5877</v>
      </c>
      <c r="G354" s="13">
        <v>176.31</v>
      </c>
      <c r="H354" s="21">
        <v>52367.53</v>
      </c>
      <c r="I354" s="7">
        <v>28234.58</v>
      </c>
      <c r="J354" s="30">
        <v>24132.95</v>
      </c>
      <c r="K354" s="21">
        <v>52367.53</v>
      </c>
      <c r="L354" s="12" t="s">
        <v>454</v>
      </c>
    </row>
    <row r="355" spans="1:12" hidden="1" x14ac:dyDescent="0.25">
      <c r="A355" s="11" t="s">
        <v>32</v>
      </c>
      <c r="B355" s="9" t="s">
        <v>463</v>
      </c>
      <c r="C355" s="28" t="s">
        <v>488</v>
      </c>
      <c r="D355" s="8" t="s">
        <v>231</v>
      </c>
      <c r="E355" s="16">
        <v>38490</v>
      </c>
      <c r="F355" s="16">
        <v>12344</v>
      </c>
      <c r="G355" s="13">
        <v>370.32</v>
      </c>
      <c r="H355" s="21">
        <v>109992.31</v>
      </c>
      <c r="I355" s="7">
        <v>31443.919999999998</v>
      </c>
      <c r="J355" s="30">
        <v>78548.39</v>
      </c>
      <c r="K355" s="21">
        <v>109992.31</v>
      </c>
      <c r="L355" s="12" t="s">
        <v>454</v>
      </c>
    </row>
    <row r="356" spans="1:12" hidden="1" x14ac:dyDescent="0.25">
      <c r="A356" s="11" t="s">
        <v>32</v>
      </c>
      <c r="B356" s="9" t="s">
        <v>463</v>
      </c>
      <c r="C356" s="28" t="s">
        <v>488</v>
      </c>
      <c r="D356" s="8" t="s">
        <v>240</v>
      </c>
      <c r="E356" s="16">
        <v>33185</v>
      </c>
      <c r="F356" s="16">
        <v>11462</v>
      </c>
      <c r="G356" s="13">
        <v>343.86</v>
      </c>
      <c r="H356" s="21">
        <v>102133.17</v>
      </c>
      <c r="I356" s="7">
        <v>55124.54</v>
      </c>
      <c r="J356" s="30">
        <v>47008.63</v>
      </c>
      <c r="K356" s="21">
        <v>102133.17</v>
      </c>
      <c r="L356" s="12" t="s">
        <v>454</v>
      </c>
    </row>
    <row r="357" spans="1:12" hidden="1" x14ac:dyDescent="0.25">
      <c r="A357" s="11" t="s">
        <v>32</v>
      </c>
      <c r="B357" s="9" t="s">
        <v>463</v>
      </c>
      <c r="C357" s="28" t="s">
        <v>488</v>
      </c>
      <c r="D357" s="8" t="s">
        <v>331</v>
      </c>
      <c r="E357" s="16">
        <v>21061</v>
      </c>
      <c r="F357" s="16">
        <v>6828</v>
      </c>
      <c r="G357" s="13">
        <v>204.84</v>
      </c>
      <c r="H357" s="21">
        <v>60841.5</v>
      </c>
      <c r="I357" s="7">
        <v>39222.6</v>
      </c>
      <c r="J357" s="30">
        <v>21618.9</v>
      </c>
      <c r="K357" s="21">
        <v>60841.5</v>
      </c>
      <c r="L357" s="12" t="s">
        <v>454</v>
      </c>
    </row>
    <row r="358" spans="1:12" hidden="1" x14ac:dyDescent="0.25">
      <c r="A358" s="11" t="s">
        <v>32</v>
      </c>
      <c r="B358" s="9" t="s">
        <v>463</v>
      </c>
      <c r="C358" s="28" t="s">
        <v>488</v>
      </c>
      <c r="D358" s="8" t="s">
        <v>340</v>
      </c>
      <c r="E358" s="16">
        <v>16166</v>
      </c>
      <c r="F358" s="16">
        <v>4983</v>
      </c>
      <c r="G358" s="13">
        <v>149.48999999999998</v>
      </c>
      <c r="H358" s="21">
        <v>44401.469999999994</v>
      </c>
      <c r="I358" s="7">
        <v>5980.13</v>
      </c>
      <c r="J358" s="30">
        <v>38421.339999999997</v>
      </c>
      <c r="K358" s="21">
        <v>44401.469999999994</v>
      </c>
      <c r="L358" s="12" t="s">
        <v>454</v>
      </c>
    </row>
    <row r="359" spans="1:12" hidden="1" x14ac:dyDescent="0.25">
      <c r="A359" s="11" t="s">
        <v>32</v>
      </c>
      <c r="B359" s="9" t="s">
        <v>463</v>
      </c>
      <c r="C359" s="28" t="s">
        <v>488</v>
      </c>
      <c r="D359" s="8" t="s">
        <v>400</v>
      </c>
      <c r="E359" s="16">
        <v>81329</v>
      </c>
      <c r="F359" s="16">
        <v>27604</v>
      </c>
      <c r="G359" s="13">
        <v>828.12</v>
      </c>
      <c r="H359" s="21">
        <v>245967.9</v>
      </c>
      <c r="I359" s="7">
        <v>53490.74</v>
      </c>
      <c r="J359" s="30">
        <v>192477.16</v>
      </c>
      <c r="K359" s="21">
        <v>245967.9</v>
      </c>
      <c r="L359" s="12" t="s">
        <v>454</v>
      </c>
    </row>
    <row r="360" spans="1:12" ht="15.75" hidden="1" customHeight="1" x14ac:dyDescent="0.25">
      <c r="A360" s="11" t="s">
        <v>11</v>
      </c>
      <c r="B360" s="9" t="s">
        <v>455</v>
      </c>
      <c r="C360" s="28" t="s">
        <v>487</v>
      </c>
      <c r="D360" s="8" t="s">
        <v>12</v>
      </c>
      <c r="E360" s="16">
        <v>17046</v>
      </c>
      <c r="F360" s="16">
        <v>5675</v>
      </c>
      <c r="G360" s="13">
        <v>170.25</v>
      </c>
      <c r="H360" s="21">
        <v>50567.59</v>
      </c>
      <c r="I360" s="7">
        <v>18051.37</v>
      </c>
      <c r="J360" s="30">
        <v>32516.22</v>
      </c>
      <c r="K360" s="21">
        <v>50567.59</v>
      </c>
      <c r="L360" s="12" t="s">
        <v>451</v>
      </c>
    </row>
    <row r="361" spans="1:12" hidden="1" x14ac:dyDescent="0.25">
      <c r="A361" s="11" t="s">
        <v>11</v>
      </c>
      <c r="B361" s="9" t="s">
        <v>455</v>
      </c>
      <c r="C361" s="28" t="s">
        <v>487</v>
      </c>
      <c r="D361" s="8" t="s">
        <v>61</v>
      </c>
      <c r="E361" s="16">
        <v>15771</v>
      </c>
      <c r="F361" s="16">
        <v>4768</v>
      </c>
      <c r="G361" s="13">
        <v>143.04</v>
      </c>
      <c r="H361" s="21">
        <v>42485.69</v>
      </c>
      <c r="I361" s="7">
        <v>13415.97</v>
      </c>
      <c r="J361" s="30">
        <v>29069.72</v>
      </c>
      <c r="K361" s="21">
        <v>42485.69</v>
      </c>
      <c r="L361" s="12" t="s">
        <v>451</v>
      </c>
    </row>
    <row r="362" spans="1:12" hidden="1" x14ac:dyDescent="0.25">
      <c r="A362" s="11" t="s">
        <v>11</v>
      </c>
      <c r="B362" s="9" t="s">
        <v>455</v>
      </c>
      <c r="C362" s="28" t="s">
        <v>487</v>
      </c>
      <c r="D362" s="8" t="s">
        <v>405</v>
      </c>
      <c r="E362" s="16">
        <v>83276</v>
      </c>
      <c r="F362" s="16">
        <v>25135</v>
      </c>
      <c r="G362" s="13">
        <v>754.05</v>
      </c>
      <c r="H362" s="21">
        <v>223967.66</v>
      </c>
      <c r="I362" s="7">
        <v>90405.78</v>
      </c>
      <c r="J362" s="30">
        <v>133561.88</v>
      </c>
      <c r="K362" s="21">
        <v>223967.66</v>
      </c>
      <c r="L362" s="12" t="s">
        <v>451</v>
      </c>
    </row>
    <row r="363" spans="1:12" hidden="1" x14ac:dyDescent="0.25">
      <c r="A363" s="11" t="s">
        <v>11</v>
      </c>
      <c r="B363" s="9" t="s">
        <v>455</v>
      </c>
      <c r="C363" s="28" t="s">
        <v>487</v>
      </c>
      <c r="D363" s="8" t="s">
        <v>420</v>
      </c>
      <c r="E363" s="16">
        <v>23015</v>
      </c>
      <c r="F363" s="16">
        <v>6807</v>
      </c>
      <c r="G363" s="13">
        <v>204.20999999999998</v>
      </c>
      <c r="H363" s="21">
        <v>60654.380000000005</v>
      </c>
      <c r="I363" s="7">
        <v>55126.05</v>
      </c>
      <c r="J363" s="30">
        <v>5528.33</v>
      </c>
      <c r="K363" s="21">
        <v>60654.380000000005</v>
      </c>
      <c r="L363" s="12" t="s">
        <v>451</v>
      </c>
    </row>
    <row r="364" spans="1:12" hidden="1" x14ac:dyDescent="0.25">
      <c r="A364" s="11" t="s">
        <v>11</v>
      </c>
      <c r="B364" s="9" t="s">
        <v>450</v>
      </c>
      <c r="C364" s="28" t="s">
        <v>481</v>
      </c>
      <c r="D364" s="8" t="s">
        <v>66</v>
      </c>
      <c r="E364" s="16">
        <v>15794</v>
      </c>
      <c r="F364" s="16">
        <v>5147</v>
      </c>
      <c r="G364" s="13">
        <v>154.41</v>
      </c>
      <c r="H364" s="21">
        <v>45862.8</v>
      </c>
      <c r="I364" s="7">
        <v>45862.8</v>
      </c>
      <c r="J364" s="30">
        <v>0</v>
      </c>
      <c r="K364" s="21">
        <v>45862.8</v>
      </c>
      <c r="L364" s="12" t="s">
        <v>451</v>
      </c>
    </row>
    <row r="365" spans="1:12" hidden="1" x14ac:dyDescent="0.25">
      <c r="A365" s="11" t="s">
        <v>11</v>
      </c>
      <c r="B365" s="9" t="s">
        <v>450</v>
      </c>
      <c r="C365" s="28" t="s">
        <v>481</v>
      </c>
      <c r="D365" s="8" t="s">
        <v>259</v>
      </c>
      <c r="E365" s="16">
        <v>9443</v>
      </c>
      <c r="F365" s="16">
        <v>3235</v>
      </c>
      <c r="G365" s="13">
        <v>97.05</v>
      </c>
      <c r="H365" s="21">
        <v>28825.760000000002</v>
      </c>
      <c r="I365" s="7">
        <v>7701.18</v>
      </c>
      <c r="J365" s="30">
        <v>21124.58</v>
      </c>
      <c r="K365" s="21">
        <v>28825.760000000002</v>
      </c>
      <c r="L365" s="12" t="s">
        <v>451</v>
      </c>
    </row>
    <row r="366" spans="1:12" hidden="1" x14ac:dyDescent="0.25">
      <c r="A366" s="11" t="s">
        <v>11</v>
      </c>
      <c r="B366" s="9" t="s">
        <v>450</v>
      </c>
      <c r="C366" s="28" t="s">
        <v>481</v>
      </c>
      <c r="D366" s="8" t="s">
        <v>424</v>
      </c>
      <c r="E366" s="16">
        <v>55775</v>
      </c>
      <c r="F366" s="16">
        <v>18891</v>
      </c>
      <c r="G366" s="13">
        <v>566.73</v>
      </c>
      <c r="H366" s="21">
        <v>168329.94</v>
      </c>
      <c r="I366" s="7">
        <v>43736.93</v>
      </c>
      <c r="J366" s="30">
        <v>124593.01</v>
      </c>
      <c r="K366" s="21">
        <v>168329.94</v>
      </c>
      <c r="L366" s="12" t="s">
        <v>451</v>
      </c>
    </row>
    <row r="367" spans="1:12" hidden="1" x14ac:dyDescent="0.25">
      <c r="A367" s="11" t="s">
        <v>11</v>
      </c>
      <c r="B367" s="9" t="s">
        <v>450</v>
      </c>
      <c r="C367" s="28" t="s">
        <v>481</v>
      </c>
      <c r="D367" s="8" t="s">
        <v>44</v>
      </c>
      <c r="E367" s="16">
        <v>56372</v>
      </c>
      <c r="F367" s="16">
        <v>16595</v>
      </c>
      <c r="G367" s="13">
        <v>497.84999999999997</v>
      </c>
      <c r="H367" s="21">
        <v>147871.23000000001</v>
      </c>
      <c r="I367" s="7">
        <v>46412.46</v>
      </c>
      <c r="J367" s="30">
        <v>101458.77</v>
      </c>
      <c r="K367" s="21">
        <v>147871.23000000001</v>
      </c>
      <c r="L367" s="12" t="s">
        <v>451</v>
      </c>
    </row>
    <row r="368" spans="1:12" hidden="1" x14ac:dyDescent="0.25">
      <c r="A368" s="11" t="s">
        <v>11</v>
      </c>
      <c r="B368" s="9" t="s">
        <v>450</v>
      </c>
      <c r="C368" s="28" t="s">
        <v>481</v>
      </c>
      <c r="D368" s="8" t="s">
        <v>112</v>
      </c>
      <c r="E368" s="16">
        <v>35235</v>
      </c>
      <c r="F368" s="16">
        <v>11287</v>
      </c>
      <c r="G368" s="13">
        <v>338.61</v>
      </c>
      <c r="H368" s="21">
        <v>100573.82</v>
      </c>
      <c r="I368" s="7">
        <v>36568.65</v>
      </c>
      <c r="J368" s="30">
        <v>64005.17</v>
      </c>
      <c r="K368" s="21">
        <v>100573.82</v>
      </c>
      <c r="L368" s="12" t="s">
        <v>451</v>
      </c>
    </row>
    <row r="369" spans="1:12" hidden="1" x14ac:dyDescent="0.25">
      <c r="A369" s="11" t="s">
        <v>11</v>
      </c>
      <c r="B369" s="9" t="s">
        <v>450</v>
      </c>
      <c r="C369" s="28" t="s">
        <v>481</v>
      </c>
      <c r="D369" s="8" t="s">
        <v>133</v>
      </c>
      <c r="E369" s="16">
        <v>68148</v>
      </c>
      <c r="F369" s="16">
        <v>21869</v>
      </c>
      <c r="G369" s="13">
        <v>656.06999999999994</v>
      </c>
      <c r="H369" s="21">
        <v>194865.68</v>
      </c>
      <c r="I369" s="7">
        <v>84599.9</v>
      </c>
      <c r="J369" s="30">
        <v>110265.78</v>
      </c>
      <c r="K369" s="21">
        <v>194865.68</v>
      </c>
      <c r="L369" s="12" t="s">
        <v>451</v>
      </c>
    </row>
    <row r="370" spans="1:12" hidden="1" x14ac:dyDescent="0.25">
      <c r="A370" s="11" t="s">
        <v>11</v>
      </c>
      <c r="B370" s="9" t="s">
        <v>450</v>
      </c>
      <c r="C370" s="28" t="s">
        <v>481</v>
      </c>
      <c r="D370" s="8" t="s">
        <v>157</v>
      </c>
      <c r="E370" s="16">
        <v>60670</v>
      </c>
      <c r="F370" s="16">
        <v>20414</v>
      </c>
      <c r="G370" s="13">
        <v>612.41999999999996</v>
      </c>
      <c r="H370" s="21">
        <v>181900.77</v>
      </c>
      <c r="I370" s="7">
        <v>64675.57</v>
      </c>
      <c r="J370" s="30">
        <v>117225.2</v>
      </c>
      <c r="K370" s="21">
        <v>181900.77</v>
      </c>
      <c r="L370" s="12" t="s">
        <v>451</v>
      </c>
    </row>
    <row r="371" spans="1:12" hidden="1" x14ac:dyDescent="0.25">
      <c r="A371" s="11" t="s">
        <v>11</v>
      </c>
      <c r="B371" s="9" t="s">
        <v>450</v>
      </c>
      <c r="C371" s="28" t="s">
        <v>481</v>
      </c>
      <c r="D371" s="8" t="s">
        <v>290</v>
      </c>
      <c r="E371" s="16">
        <v>54733</v>
      </c>
      <c r="F371" s="16">
        <v>18570</v>
      </c>
      <c r="G371" s="13">
        <v>557.1</v>
      </c>
      <c r="H371" s="21">
        <v>165469.64000000001</v>
      </c>
      <c r="I371" s="7">
        <v>26462.54</v>
      </c>
      <c r="J371" s="30">
        <v>139007.1</v>
      </c>
      <c r="K371" s="21">
        <v>165469.64000000001</v>
      </c>
      <c r="L371" s="12" t="s">
        <v>451</v>
      </c>
    </row>
    <row r="372" spans="1:12" ht="15.75" hidden="1" customHeight="1" x14ac:dyDescent="0.25">
      <c r="A372" s="11" t="s">
        <v>11</v>
      </c>
      <c r="B372" s="9" t="s">
        <v>450</v>
      </c>
      <c r="C372" s="28" t="s">
        <v>481</v>
      </c>
      <c r="D372" s="8" t="s">
        <v>304</v>
      </c>
      <c r="E372" s="16">
        <v>13319</v>
      </c>
      <c r="F372" s="16">
        <v>4345</v>
      </c>
      <c r="G372" s="13">
        <v>130.35</v>
      </c>
      <c r="H372" s="21">
        <v>38716.51</v>
      </c>
      <c r="I372" s="7">
        <v>18835.97</v>
      </c>
      <c r="J372" s="30">
        <v>19880.54</v>
      </c>
      <c r="K372" s="21">
        <v>38716.51</v>
      </c>
      <c r="L372" s="12" t="s">
        <v>451</v>
      </c>
    </row>
    <row r="373" spans="1:12" hidden="1" x14ac:dyDescent="0.25">
      <c r="A373" s="11" t="s">
        <v>11</v>
      </c>
      <c r="B373" s="9" t="s">
        <v>450</v>
      </c>
      <c r="C373" s="28" t="s">
        <v>481</v>
      </c>
      <c r="D373" s="8" t="s">
        <v>347</v>
      </c>
      <c r="E373" s="16">
        <v>26087</v>
      </c>
      <c r="F373" s="16">
        <v>9133</v>
      </c>
      <c r="G373" s="13">
        <v>273.99</v>
      </c>
      <c r="H373" s="21">
        <v>81380.41</v>
      </c>
      <c r="I373" s="7">
        <v>18421.8</v>
      </c>
      <c r="J373" s="30">
        <v>62958.61</v>
      </c>
      <c r="K373" s="21">
        <v>81380.41</v>
      </c>
      <c r="L373" s="12" t="s">
        <v>451</v>
      </c>
    </row>
    <row r="374" spans="1:12" hidden="1" x14ac:dyDescent="0.25">
      <c r="A374" s="11" t="s">
        <v>11</v>
      </c>
      <c r="B374" s="9" t="s">
        <v>450</v>
      </c>
      <c r="C374" s="28" t="s">
        <v>481</v>
      </c>
      <c r="D374" s="8" t="s">
        <v>348</v>
      </c>
      <c r="E374" s="16">
        <v>28655</v>
      </c>
      <c r="F374" s="16">
        <v>9834</v>
      </c>
      <c r="G374" s="13">
        <v>295.02</v>
      </c>
      <c r="H374" s="21">
        <v>87626.73000000001</v>
      </c>
      <c r="I374" s="7">
        <v>31726.68</v>
      </c>
      <c r="J374" s="30">
        <v>55900.05</v>
      </c>
      <c r="K374" s="21">
        <v>87626.73000000001</v>
      </c>
      <c r="L374" s="12" t="s">
        <v>451</v>
      </c>
    </row>
    <row r="375" spans="1:12" hidden="1" x14ac:dyDescent="0.25">
      <c r="A375" s="11" t="s">
        <v>11</v>
      </c>
      <c r="B375" s="9" t="s">
        <v>450</v>
      </c>
      <c r="C375" s="28" t="s">
        <v>481</v>
      </c>
      <c r="D375" s="8" t="s">
        <v>352</v>
      </c>
      <c r="E375" s="16">
        <v>13323</v>
      </c>
      <c r="F375" s="16">
        <v>4396</v>
      </c>
      <c r="G375" s="13">
        <v>131.88</v>
      </c>
      <c r="H375" s="21">
        <v>39170.950000000004</v>
      </c>
      <c r="I375" s="7">
        <v>38265.94</v>
      </c>
      <c r="J375" s="30">
        <v>905.01</v>
      </c>
      <c r="K375" s="21">
        <v>39170.950000000004</v>
      </c>
      <c r="L375" s="12" t="s">
        <v>451</v>
      </c>
    </row>
    <row r="376" spans="1:12" hidden="1" x14ac:dyDescent="0.25">
      <c r="A376" s="11" t="s">
        <v>11</v>
      </c>
      <c r="B376" s="9" t="s">
        <v>450</v>
      </c>
      <c r="C376" s="28" t="s">
        <v>481</v>
      </c>
      <c r="D376" s="8" t="s">
        <v>372</v>
      </c>
      <c r="E376" s="16">
        <v>36914</v>
      </c>
      <c r="F376" s="16">
        <v>11767</v>
      </c>
      <c r="G376" s="13">
        <v>353.01</v>
      </c>
      <c r="H376" s="21">
        <v>104850.9</v>
      </c>
      <c r="I376" s="7">
        <v>50899.95</v>
      </c>
      <c r="J376" s="30">
        <v>53950.95</v>
      </c>
      <c r="K376" s="21">
        <v>104850.9</v>
      </c>
      <c r="L376" s="12" t="s">
        <v>451</v>
      </c>
    </row>
    <row r="377" spans="1:12" hidden="1" x14ac:dyDescent="0.25">
      <c r="A377" s="11" t="s">
        <v>11</v>
      </c>
      <c r="B377" s="9" t="s">
        <v>450</v>
      </c>
      <c r="C377" s="28" t="s">
        <v>481</v>
      </c>
      <c r="D377" s="8" t="s">
        <v>383</v>
      </c>
      <c r="E377" s="16">
        <v>9878</v>
      </c>
      <c r="F377" s="16">
        <v>3752</v>
      </c>
      <c r="G377" s="13">
        <v>112.56</v>
      </c>
      <c r="H377" s="21">
        <v>33432.53</v>
      </c>
      <c r="I377" s="7">
        <v>32602.93</v>
      </c>
      <c r="J377" s="30">
        <v>829.6</v>
      </c>
      <c r="K377" s="21">
        <v>33432.53</v>
      </c>
      <c r="L377" s="12" t="s">
        <v>451</v>
      </c>
    </row>
    <row r="378" spans="1:12" hidden="1" x14ac:dyDescent="0.25">
      <c r="A378" s="11" t="s">
        <v>11</v>
      </c>
      <c r="B378" s="9" t="s">
        <v>450</v>
      </c>
      <c r="C378" s="28" t="s">
        <v>481</v>
      </c>
      <c r="D378" s="8" t="s">
        <v>436</v>
      </c>
      <c r="E378" s="16">
        <v>27907</v>
      </c>
      <c r="F378" s="16">
        <v>9650</v>
      </c>
      <c r="G378" s="13">
        <v>289.5</v>
      </c>
      <c r="H378" s="21">
        <v>85987.19</v>
      </c>
      <c r="I378" s="7">
        <v>26761.22</v>
      </c>
      <c r="J378" s="30">
        <v>59225.97</v>
      </c>
      <c r="K378" s="21">
        <v>85987.19</v>
      </c>
      <c r="L378" s="12" t="s">
        <v>451</v>
      </c>
    </row>
    <row r="379" spans="1:12" hidden="1" x14ac:dyDescent="0.25">
      <c r="A379" s="11" t="s">
        <v>18</v>
      </c>
      <c r="B379" s="9" t="s">
        <v>458</v>
      </c>
      <c r="C379" s="33" t="s">
        <v>506</v>
      </c>
      <c r="D379" s="8" t="s">
        <v>19</v>
      </c>
      <c r="E379" s="16">
        <v>23282</v>
      </c>
      <c r="F379" s="16">
        <v>7057</v>
      </c>
      <c r="G379" s="13">
        <v>211.70999999999998</v>
      </c>
      <c r="H379" s="21">
        <v>62882.03</v>
      </c>
      <c r="I379" s="7">
        <v>18787.490000000002</v>
      </c>
      <c r="J379" s="30">
        <v>44094.54</v>
      </c>
      <c r="K379" s="21">
        <v>62882.03</v>
      </c>
      <c r="L379" s="12" t="s">
        <v>451</v>
      </c>
    </row>
    <row r="380" spans="1:12" hidden="1" x14ac:dyDescent="0.25">
      <c r="A380" s="11" t="s">
        <v>18</v>
      </c>
      <c r="B380" s="9" t="s">
        <v>458</v>
      </c>
      <c r="C380" s="33" t="s">
        <v>506</v>
      </c>
      <c r="D380" s="8" t="s">
        <v>117</v>
      </c>
      <c r="E380" s="16">
        <v>22548</v>
      </c>
      <c r="F380" s="16">
        <v>7002</v>
      </c>
      <c r="G380" s="13">
        <v>210.06</v>
      </c>
      <c r="H380" s="21">
        <v>62391.95</v>
      </c>
      <c r="I380" s="7">
        <v>16658.75</v>
      </c>
      <c r="J380" s="30">
        <v>45733.2</v>
      </c>
      <c r="K380" s="21">
        <v>62391.95</v>
      </c>
      <c r="L380" s="12" t="s">
        <v>451</v>
      </c>
    </row>
    <row r="381" spans="1:12" hidden="1" x14ac:dyDescent="0.25">
      <c r="A381" s="11" t="s">
        <v>18</v>
      </c>
      <c r="B381" s="9" t="s">
        <v>458</v>
      </c>
      <c r="C381" s="33" t="s">
        <v>506</v>
      </c>
      <c r="D381" s="8" t="s">
        <v>185</v>
      </c>
      <c r="E381" s="16">
        <v>8735</v>
      </c>
      <c r="F381" s="16">
        <v>2978</v>
      </c>
      <c r="G381" s="13">
        <v>89.34</v>
      </c>
      <c r="H381" s="21">
        <v>26535.73</v>
      </c>
      <c r="I381" s="7">
        <v>5120.2299999999996</v>
      </c>
      <c r="J381" s="30">
        <v>21415.5</v>
      </c>
      <c r="K381" s="21">
        <v>26535.73</v>
      </c>
      <c r="L381" s="12" t="s">
        <v>451</v>
      </c>
    </row>
    <row r="382" spans="1:12" hidden="1" x14ac:dyDescent="0.25">
      <c r="A382" s="11" t="s">
        <v>18</v>
      </c>
      <c r="B382" s="9" t="s">
        <v>458</v>
      </c>
      <c r="C382" s="33" t="s">
        <v>506</v>
      </c>
      <c r="D382" s="8" t="s">
        <v>216</v>
      </c>
      <c r="E382" s="16">
        <v>67251</v>
      </c>
      <c r="F382" s="16">
        <v>21596</v>
      </c>
      <c r="G382" s="13">
        <v>647.88</v>
      </c>
      <c r="H382" s="21">
        <v>192433.08</v>
      </c>
      <c r="I382" s="7">
        <v>39681.25</v>
      </c>
      <c r="J382" s="30">
        <v>152751.82999999999</v>
      </c>
      <c r="K382" s="21">
        <v>192433.08</v>
      </c>
      <c r="L382" s="12" t="s">
        <v>451</v>
      </c>
    </row>
    <row r="383" spans="1:12" ht="15.75" hidden="1" customHeight="1" x14ac:dyDescent="0.25">
      <c r="A383" s="11" t="s">
        <v>18</v>
      </c>
      <c r="B383" s="9" t="s">
        <v>458</v>
      </c>
      <c r="C383" s="33" t="s">
        <v>506</v>
      </c>
      <c r="D383" s="8" t="s">
        <v>220</v>
      </c>
      <c r="E383" s="16">
        <v>20610</v>
      </c>
      <c r="F383" s="16">
        <v>8224</v>
      </c>
      <c r="G383" s="13">
        <v>246.72</v>
      </c>
      <c r="H383" s="21">
        <v>73280.69</v>
      </c>
      <c r="I383" s="7">
        <v>14571.98</v>
      </c>
      <c r="J383" s="30">
        <v>58708.71</v>
      </c>
      <c r="K383" s="21">
        <v>73280.69</v>
      </c>
      <c r="L383" s="12" t="s">
        <v>451</v>
      </c>
    </row>
    <row r="384" spans="1:12" hidden="1" x14ac:dyDescent="0.25">
      <c r="A384" s="11" t="s">
        <v>18</v>
      </c>
      <c r="B384" s="9" t="s">
        <v>458</v>
      </c>
      <c r="C384" s="33" t="s">
        <v>506</v>
      </c>
      <c r="D384" s="8" t="s">
        <v>249</v>
      </c>
      <c r="E384" s="16">
        <v>10146</v>
      </c>
      <c r="F384" s="16">
        <v>3524</v>
      </c>
      <c r="G384" s="13">
        <v>105.72</v>
      </c>
      <c r="H384" s="21">
        <v>31400.920000000002</v>
      </c>
      <c r="I384" s="7">
        <v>6536.59</v>
      </c>
      <c r="J384" s="30">
        <v>24864.33</v>
      </c>
      <c r="K384" s="21">
        <v>31400.920000000002</v>
      </c>
      <c r="L384" s="12" t="s">
        <v>451</v>
      </c>
    </row>
    <row r="385" spans="1:12" hidden="1" x14ac:dyDescent="0.25">
      <c r="A385" s="11" t="s">
        <v>18</v>
      </c>
      <c r="B385" s="9" t="s">
        <v>458</v>
      </c>
      <c r="C385" s="33" t="s">
        <v>506</v>
      </c>
      <c r="D385" s="8" t="s">
        <v>256</v>
      </c>
      <c r="E385" s="16">
        <v>4020</v>
      </c>
      <c r="F385" s="16">
        <v>1534</v>
      </c>
      <c r="G385" s="13">
        <v>46.019999999999996</v>
      </c>
      <c r="H385" s="21">
        <v>13668.84</v>
      </c>
      <c r="I385" s="7">
        <v>11001.01</v>
      </c>
      <c r="J385" s="30">
        <v>2667.83</v>
      </c>
      <c r="K385" s="21">
        <v>13668.84</v>
      </c>
      <c r="L385" s="12" t="s">
        <v>451</v>
      </c>
    </row>
    <row r="386" spans="1:12" hidden="1" x14ac:dyDescent="0.25">
      <c r="A386" s="11" t="s">
        <v>18</v>
      </c>
      <c r="B386" s="9" t="s">
        <v>458</v>
      </c>
      <c r="C386" s="33" t="s">
        <v>506</v>
      </c>
      <c r="D386" s="8" t="s">
        <v>285</v>
      </c>
      <c r="E386" s="16">
        <v>23479</v>
      </c>
      <c r="F386" s="16">
        <v>8660</v>
      </c>
      <c r="G386" s="13">
        <v>259.8</v>
      </c>
      <c r="H386" s="21">
        <v>77165.7</v>
      </c>
      <c r="I386" s="7">
        <v>21713.599999999999</v>
      </c>
      <c r="J386" s="30">
        <v>55452.1</v>
      </c>
      <c r="K386" s="21">
        <v>77165.7</v>
      </c>
      <c r="L386" s="12" t="s">
        <v>451</v>
      </c>
    </row>
    <row r="387" spans="1:12" hidden="1" x14ac:dyDescent="0.25">
      <c r="A387" s="11" t="s">
        <v>18</v>
      </c>
      <c r="B387" s="9" t="s">
        <v>458</v>
      </c>
      <c r="C387" s="33" t="s">
        <v>506</v>
      </c>
      <c r="D387" s="8" t="s">
        <v>295</v>
      </c>
      <c r="E387" s="16">
        <v>41067</v>
      </c>
      <c r="F387" s="16">
        <v>11480</v>
      </c>
      <c r="G387" s="13">
        <v>344.4</v>
      </c>
      <c r="H387" s="21">
        <v>102293.56</v>
      </c>
      <c r="I387" s="7">
        <v>16955.36</v>
      </c>
      <c r="J387" s="30">
        <v>85338.2</v>
      </c>
      <c r="K387" s="21">
        <v>102293.56</v>
      </c>
      <c r="L387" s="12" t="s">
        <v>451</v>
      </c>
    </row>
    <row r="388" spans="1:12" hidden="1" x14ac:dyDescent="0.25">
      <c r="A388" s="11" t="s">
        <v>18</v>
      </c>
      <c r="B388" s="9" t="s">
        <v>458</v>
      </c>
      <c r="C388" s="33" t="s">
        <v>506</v>
      </c>
      <c r="D388" s="8" t="s">
        <v>311</v>
      </c>
      <c r="E388" s="16">
        <v>43217</v>
      </c>
      <c r="F388" s="16">
        <v>12582</v>
      </c>
      <c r="G388" s="13">
        <v>377.46</v>
      </c>
      <c r="H388" s="21">
        <v>112113.03</v>
      </c>
      <c r="I388" s="7">
        <v>26312.5</v>
      </c>
      <c r="J388" s="30">
        <v>85800.53</v>
      </c>
      <c r="K388" s="21">
        <v>112113.03</v>
      </c>
      <c r="L388" s="12" t="s">
        <v>451</v>
      </c>
    </row>
    <row r="389" spans="1:12" hidden="1" x14ac:dyDescent="0.25">
      <c r="A389" s="11" t="s">
        <v>18</v>
      </c>
      <c r="B389" s="9" t="s">
        <v>458</v>
      </c>
      <c r="C389" s="33" t="s">
        <v>506</v>
      </c>
      <c r="D389" s="8" t="s">
        <v>343</v>
      </c>
      <c r="E389" s="16">
        <v>29221</v>
      </c>
      <c r="F389" s="16">
        <v>8862</v>
      </c>
      <c r="G389" s="13">
        <v>265.86</v>
      </c>
      <c r="H389" s="21">
        <v>78965.64</v>
      </c>
      <c r="I389" s="7">
        <v>52913.06</v>
      </c>
      <c r="J389" s="30">
        <v>26052.58</v>
      </c>
      <c r="K389" s="21">
        <v>78965.64</v>
      </c>
      <c r="L389" s="12" t="s">
        <v>451</v>
      </c>
    </row>
    <row r="390" spans="1:12" hidden="1" x14ac:dyDescent="0.25">
      <c r="A390" s="11" t="s">
        <v>18</v>
      </c>
      <c r="B390" s="9" t="s">
        <v>458</v>
      </c>
      <c r="C390" s="33" t="s">
        <v>506</v>
      </c>
      <c r="D390" s="8" t="s">
        <v>418</v>
      </c>
      <c r="E390" s="16">
        <v>157806</v>
      </c>
      <c r="F390" s="16">
        <v>48041</v>
      </c>
      <c r="G390" s="13">
        <v>1441.23</v>
      </c>
      <c r="H390" s="21">
        <v>428073.62</v>
      </c>
      <c r="I390" s="7">
        <v>101156.63</v>
      </c>
      <c r="J390" s="30">
        <v>326916.99</v>
      </c>
      <c r="K390" s="21">
        <v>428073.62</v>
      </c>
      <c r="L390" s="12" t="s">
        <v>451</v>
      </c>
    </row>
    <row r="391" spans="1:12" hidden="1" x14ac:dyDescent="0.25">
      <c r="A391" s="11" t="s">
        <v>18</v>
      </c>
      <c r="B391" s="9" t="s">
        <v>458</v>
      </c>
      <c r="C391" s="33" t="s">
        <v>506</v>
      </c>
      <c r="D391" s="8" t="s">
        <v>442</v>
      </c>
      <c r="E391" s="16">
        <v>6695</v>
      </c>
      <c r="F391" s="16">
        <v>2674</v>
      </c>
      <c r="G391" s="13">
        <v>80.22</v>
      </c>
      <c r="H391" s="21">
        <v>23826.92</v>
      </c>
      <c r="I391" s="7">
        <v>13878.55</v>
      </c>
      <c r="J391" s="30">
        <v>9948.3700000000008</v>
      </c>
      <c r="K391" s="21">
        <v>23826.92</v>
      </c>
      <c r="L391" s="12" t="s">
        <v>451</v>
      </c>
    </row>
    <row r="392" spans="1:12" hidden="1" x14ac:dyDescent="0.25">
      <c r="A392" s="11" t="s">
        <v>94</v>
      </c>
      <c r="B392" s="9" t="s">
        <v>460</v>
      </c>
      <c r="C392" s="28" t="s">
        <v>482</v>
      </c>
      <c r="D392" s="8" t="s">
        <v>95</v>
      </c>
      <c r="E392" s="16">
        <v>17728</v>
      </c>
      <c r="F392" s="16">
        <v>4366</v>
      </c>
      <c r="G392" s="13">
        <v>130.97999999999999</v>
      </c>
      <c r="H392" s="21">
        <v>38903.629999999997</v>
      </c>
      <c r="I392" s="7">
        <v>2325.1999999999998</v>
      </c>
      <c r="J392" s="30">
        <v>36578.43</v>
      </c>
      <c r="K392" s="21">
        <v>38903.629999999997</v>
      </c>
      <c r="L392" s="12" t="s">
        <v>454</v>
      </c>
    </row>
    <row r="393" spans="1:12" hidden="1" x14ac:dyDescent="0.25">
      <c r="A393" s="11" t="s">
        <v>94</v>
      </c>
      <c r="B393" s="9" t="s">
        <v>460</v>
      </c>
      <c r="C393" s="28" t="s">
        <v>482</v>
      </c>
      <c r="D393" s="8" t="s">
        <v>435</v>
      </c>
      <c r="E393" s="16">
        <v>97308</v>
      </c>
      <c r="F393" s="16">
        <v>30232</v>
      </c>
      <c r="G393" s="13">
        <v>906.95999999999992</v>
      </c>
      <c r="H393" s="21">
        <v>269384.93</v>
      </c>
      <c r="I393" s="7">
        <v>8998.5300000000007</v>
      </c>
      <c r="J393" s="30">
        <v>260386.4</v>
      </c>
      <c r="K393" s="21">
        <v>269384.93</v>
      </c>
      <c r="L393" s="12" t="s">
        <v>454</v>
      </c>
    </row>
    <row r="394" spans="1:12" hidden="1" x14ac:dyDescent="0.25">
      <c r="A394" s="11" t="s">
        <v>94</v>
      </c>
      <c r="B394" s="9" t="s">
        <v>460</v>
      </c>
      <c r="C394" s="28" t="s">
        <v>482</v>
      </c>
      <c r="D394" s="8" t="s">
        <v>100</v>
      </c>
      <c r="E394" s="16">
        <v>36433</v>
      </c>
      <c r="F394" s="16">
        <v>9492</v>
      </c>
      <c r="G394" s="13">
        <v>284.76</v>
      </c>
      <c r="H394" s="21">
        <v>84579.31</v>
      </c>
      <c r="I394" s="7">
        <v>3234.02</v>
      </c>
      <c r="J394" s="30">
        <v>81345.289999999994</v>
      </c>
      <c r="K394" s="21">
        <v>84579.31</v>
      </c>
      <c r="L394" s="12" t="s">
        <v>454</v>
      </c>
    </row>
    <row r="395" spans="1:12" hidden="1" x14ac:dyDescent="0.25">
      <c r="A395" s="11" t="s">
        <v>94</v>
      </c>
      <c r="B395" s="9" t="s">
        <v>460</v>
      </c>
      <c r="C395" s="28" t="s">
        <v>482</v>
      </c>
      <c r="D395" s="8" t="s">
        <v>166</v>
      </c>
      <c r="E395" s="16">
        <v>32807</v>
      </c>
      <c r="F395" s="16">
        <v>9728</v>
      </c>
      <c r="G395" s="13">
        <v>291.83999999999997</v>
      </c>
      <c r="H395" s="21">
        <v>86682.209999999992</v>
      </c>
      <c r="I395" s="7">
        <v>4292.03</v>
      </c>
      <c r="J395" s="30">
        <v>82390.179999999993</v>
      </c>
      <c r="K395" s="21">
        <v>86682.209999999992</v>
      </c>
      <c r="L395" s="12" t="s">
        <v>454</v>
      </c>
    </row>
    <row r="396" spans="1:12" hidden="1" x14ac:dyDescent="0.25">
      <c r="A396" s="11" t="s">
        <v>94</v>
      </c>
      <c r="B396" s="9" t="s">
        <v>460</v>
      </c>
      <c r="C396" s="28" t="s">
        <v>482</v>
      </c>
      <c r="D396" s="8" t="s">
        <v>192</v>
      </c>
      <c r="E396" s="16">
        <v>14392</v>
      </c>
      <c r="F396" s="16">
        <v>3725</v>
      </c>
      <c r="G396" s="13">
        <v>111.75</v>
      </c>
      <c r="H396" s="21">
        <v>33191.94</v>
      </c>
      <c r="I396" s="7">
        <v>23428.86</v>
      </c>
      <c r="J396" s="30">
        <v>9763.08</v>
      </c>
      <c r="K396" s="21">
        <v>33191.94</v>
      </c>
      <c r="L396" s="12" t="s">
        <v>454</v>
      </c>
    </row>
    <row r="397" spans="1:12" hidden="1" x14ac:dyDescent="0.25">
      <c r="A397" s="11" t="s">
        <v>94</v>
      </c>
      <c r="B397" s="9" t="s">
        <v>460</v>
      </c>
      <c r="C397" s="28" t="s">
        <v>482</v>
      </c>
      <c r="D397" s="8" t="s">
        <v>234</v>
      </c>
      <c r="E397" s="16">
        <v>29106</v>
      </c>
      <c r="F397" s="16">
        <v>8447</v>
      </c>
      <c r="G397" s="13">
        <v>253.41</v>
      </c>
      <c r="H397" s="21">
        <v>75267.75</v>
      </c>
      <c r="I397" s="7">
        <v>39601.68</v>
      </c>
      <c r="J397" s="30">
        <v>35666.07</v>
      </c>
      <c r="K397" s="21">
        <v>75267.75</v>
      </c>
      <c r="L397" s="12" t="s">
        <v>454</v>
      </c>
    </row>
    <row r="398" spans="1:12" hidden="1" x14ac:dyDescent="0.25">
      <c r="A398" s="11" t="s">
        <v>94</v>
      </c>
      <c r="B398" s="9" t="s">
        <v>460</v>
      </c>
      <c r="C398" s="28" t="s">
        <v>482</v>
      </c>
      <c r="D398" s="8" t="s">
        <v>303</v>
      </c>
      <c r="E398" s="16">
        <v>14190</v>
      </c>
      <c r="F398" s="16">
        <v>4207</v>
      </c>
      <c r="G398" s="13">
        <v>126.21</v>
      </c>
      <c r="H398" s="21">
        <v>37486.85</v>
      </c>
      <c r="I398" s="7">
        <v>1191.6099999999999</v>
      </c>
      <c r="J398" s="30">
        <v>36295.24</v>
      </c>
      <c r="K398" s="21">
        <v>37486.85</v>
      </c>
      <c r="L398" s="12" t="s">
        <v>454</v>
      </c>
    </row>
    <row r="399" spans="1:12" hidden="1" x14ac:dyDescent="0.25">
      <c r="A399" s="11" t="s">
        <v>94</v>
      </c>
      <c r="B399" s="9" t="s">
        <v>460</v>
      </c>
      <c r="C399" s="28" t="s">
        <v>482</v>
      </c>
      <c r="D399" s="8" t="s">
        <v>307</v>
      </c>
      <c r="E399" s="16">
        <v>7040</v>
      </c>
      <c r="F399" s="16">
        <v>2289</v>
      </c>
      <c r="G399" s="13">
        <v>68.67</v>
      </c>
      <c r="H399" s="21">
        <v>20396.34</v>
      </c>
      <c r="I399" s="7">
        <v>799.41</v>
      </c>
      <c r="J399" s="30">
        <v>19596.93</v>
      </c>
      <c r="K399" s="21">
        <v>20396.34</v>
      </c>
      <c r="L399" s="12" t="s">
        <v>454</v>
      </c>
    </row>
    <row r="400" spans="1:12" hidden="1" x14ac:dyDescent="0.25">
      <c r="A400" s="11" t="s">
        <v>94</v>
      </c>
      <c r="B400" s="9" t="s">
        <v>460</v>
      </c>
      <c r="C400" s="28" t="s">
        <v>482</v>
      </c>
      <c r="D400" s="8" t="s">
        <v>333</v>
      </c>
      <c r="E400" s="16">
        <v>10356</v>
      </c>
      <c r="F400" s="16">
        <v>2842</v>
      </c>
      <c r="G400" s="13">
        <v>85.259999999999991</v>
      </c>
      <c r="H400" s="21">
        <v>25323.89</v>
      </c>
      <c r="I400" s="7">
        <v>1449.87</v>
      </c>
      <c r="J400" s="30">
        <v>23874.02</v>
      </c>
      <c r="K400" s="21">
        <v>25323.89</v>
      </c>
      <c r="L400" s="12" t="s">
        <v>454</v>
      </c>
    </row>
    <row r="401" spans="1:12" hidden="1" x14ac:dyDescent="0.25">
      <c r="A401" s="11" t="s">
        <v>94</v>
      </c>
      <c r="B401" s="9" t="s">
        <v>460</v>
      </c>
      <c r="C401" s="28" t="s">
        <v>482</v>
      </c>
      <c r="D401" s="8" t="s">
        <v>416</v>
      </c>
      <c r="E401" s="16">
        <v>21092</v>
      </c>
      <c r="F401" s="16">
        <v>5804</v>
      </c>
      <c r="G401" s="13">
        <v>174.12</v>
      </c>
      <c r="H401" s="21">
        <v>51717.06</v>
      </c>
      <c r="I401" s="7">
        <v>1933.86</v>
      </c>
      <c r="J401" s="30">
        <v>49783.199999999997</v>
      </c>
      <c r="K401" s="21">
        <v>51717.06</v>
      </c>
      <c r="L401" s="12" t="s">
        <v>454</v>
      </c>
    </row>
    <row r="402" spans="1:12" ht="15.75" hidden="1" customHeight="1" x14ac:dyDescent="0.25">
      <c r="A402" s="11" t="s">
        <v>94</v>
      </c>
      <c r="B402" s="9" t="s">
        <v>460</v>
      </c>
      <c r="C402" s="28" t="s">
        <v>482</v>
      </c>
      <c r="D402" s="8" t="s">
        <v>421</v>
      </c>
      <c r="E402" s="16">
        <v>15175</v>
      </c>
      <c r="F402" s="16">
        <v>4015</v>
      </c>
      <c r="G402" s="13">
        <v>120.44999999999999</v>
      </c>
      <c r="H402" s="21">
        <v>35776.020000000004</v>
      </c>
      <c r="I402" s="7">
        <v>959.12</v>
      </c>
      <c r="J402" s="30">
        <v>34816.9</v>
      </c>
      <c r="K402" s="21">
        <v>35776.020000000004</v>
      </c>
      <c r="L402" s="12" t="s">
        <v>454</v>
      </c>
    </row>
    <row r="403" spans="1:12" hidden="1" x14ac:dyDescent="0.25">
      <c r="A403" s="11" t="s">
        <v>94</v>
      </c>
      <c r="B403" s="9" t="s">
        <v>460</v>
      </c>
      <c r="C403" s="28" t="s">
        <v>482</v>
      </c>
      <c r="D403" s="8" t="s">
        <v>446</v>
      </c>
      <c r="E403" s="16">
        <v>22536</v>
      </c>
      <c r="F403" s="16">
        <v>6132</v>
      </c>
      <c r="G403" s="13">
        <v>183.95999999999998</v>
      </c>
      <c r="H403" s="21">
        <v>54639.869999999995</v>
      </c>
      <c r="I403" s="7">
        <v>3216.24</v>
      </c>
      <c r="J403" s="30">
        <v>51423.63</v>
      </c>
      <c r="K403" s="21">
        <v>54639.869999999995</v>
      </c>
      <c r="L403" s="12" t="s">
        <v>454</v>
      </c>
    </row>
    <row r="404" spans="1:12" hidden="1" x14ac:dyDescent="0.25">
      <c r="A404" s="11" t="s">
        <v>28</v>
      </c>
      <c r="B404" s="9" t="s">
        <v>462</v>
      </c>
      <c r="C404" s="33" t="s">
        <v>490</v>
      </c>
      <c r="D404" s="8" t="s">
        <v>29</v>
      </c>
      <c r="E404" s="16">
        <v>20097</v>
      </c>
      <c r="F404" s="16">
        <v>7976</v>
      </c>
      <c r="G404" s="13">
        <v>239.28</v>
      </c>
      <c r="H404" s="21">
        <v>71070.86</v>
      </c>
      <c r="I404" s="7">
        <v>17944.39</v>
      </c>
      <c r="J404" s="30">
        <v>53126.47</v>
      </c>
      <c r="K404" s="21">
        <v>71070.86</v>
      </c>
      <c r="L404" s="12" t="s">
        <v>451</v>
      </c>
    </row>
    <row r="405" spans="1:12" hidden="1" x14ac:dyDescent="0.25">
      <c r="A405" s="11" t="s">
        <v>28</v>
      </c>
      <c r="B405" s="9" t="s">
        <v>462</v>
      </c>
      <c r="C405" s="33" t="s">
        <v>490</v>
      </c>
      <c r="D405" s="8" t="s">
        <v>56</v>
      </c>
      <c r="E405" s="16">
        <v>34853</v>
      </c>
      <c r="F405" s="16">
        <v>10134</v>
      </c>
      <c r="G405" s="13">
        <v>304.02</v>
      </c>
      <c r="H405" s="21">
        <v>90299.91</v>
      </c>
      <c r="I405" s="7">
        <v>53146.239999999998</v>
      </c>
      <c r="J405" s="30">
        <v>37153.67</v>
      </c>
      <c r="K405" s="21">
        <v>90299.91</v>
      </c>
      <c r="L405" s="12" t="s">
        <v>451</v>
      </c>
    </row>
    <row r="406" spans="1:12" hidden="1" x14ac:dyDescent="0.25">
      <c r="A406" s="11" t="s">
        <v>28</v>
      </c>
      <c r="B406" s="9" t="s">
        <v>462</v>
      </c>
      <c r="C406" s="33" t="s">
        <v>490</v>
      </c>
      <c r="D406" s="8" t="s">
        <v>65</v>
      </c>
      <c r="E406" s="16">
        <v>18384</v>
      </c>
      <c r="F406" s="16">
        <v>6585</v>
      </c>
      <c r="G406" s="13">
        <v>197.54999999999998</v>
      </c>
      <c r="H406" s="21">
        <v>58676.23</v>
      </c>
      <c r="I406" s="7">
        <v>58676.23</v>
      </c>
      <c r="J406" s="30">
        <v>0</v>
      </c>
      <c r="K406" s="21">
        <v>58676.23</v>
      </c>
      <c r="L406" s="12" t="s">
        <v>451</v>
      </c>
    </row>
    <row r="407" spans="1:12" hidden="1" x14ac:dyDescent="0.25">
      <c r="A407" s="11" t="s">
        <v>28</v>
      </c>
      <c r="B407" s="9" t="s">
        <v>462</v>
      </c>
      <c r="C407" s="33" t="s">
        <v>490</v>
      </c>
      <c r="D407" s="8" t="s">
        <v>71</v>
      </c>
      <c r="E407" s="16">
        <v>10552</v>
      </c>
      <c r="F407" s="16">
        <v>3485</v>
      </c>
      <c r="G407" s="13">
        <v>104.55</v>
      </c>
      <c r="H407" s="21">
        <v>31053.4</v>
      </c>
      <c r="I407" s="7">
        <v>9884.7800000000007</v>
      </c>
      <c r="J407" s="30">
        <v>21168.62</v>
      </c>
      <c r="K407" s="21">
        <v>31053.4</v>
      </c>
      <c r="L407" s="12" t="s">
        <v>451</v>
      </c>
    </row>
    <row r="408" spans="1:12" hidden="1" x14ac:dyDescent="0.25">
      <c r="A408" s="11" t="s">
        <v>28</v>
      </c>
      <c r="B408" s="9" t="s">
        <v>462</v>
      </c>
      <c r="C408" s="33" t="s">
        <v>490</v>
      </c>
      <c r="D408" s="8" t="s">
        <v>91</v>
      </c>
      <c r="E408" s="16">
        <v>15982</v>
      </c>
      <c r="F408" s="16">
        <v>5516</v>
      </c>
      <c r="G408" s="13">
        <v>165.48</v>
      </c>
      <c r="H408" s="21">
        <v>49150.81</v>
      </c>
      <c r="I408" s="7">
        <v>29146.43</v>
      </c>
      <c r="J408" s="30">
        <v>20004.38</v>
      </c>
      <c r="K408" s="21">
        <v>49150.81</v>
      </c>
      <c r="L408" s="12" t="s">
        <v>451</v>
      </c>
    </row>
    <row r="409" spans="1:12" hidden="1" x14ac:dyDescent="0.25">
      <c r="A409" s="11" t="s">
        <v>28</v>
      </c>
      <c r="B409" s="9" t="s">
        <v>462</v>
      </c>
      <c r="C409" s="33" t="s">
        <v>490</v>
      </c>
      <c r="D409" s="8" t="s">
        <v>111</v>
      </c>
      <c r="E409" s="16">
        <v>26856</v>
      </c>
      <c r="F409" s="16">
        <v>9306</v>
      </c>
      <c r="G409" s="13">
        <v>279.18</v>
      </c>
      <c r="H409" s="21">
        <v>82921.94</v>
      </c>
      <c r="I409" s="7">
        <v>42780.3</v>
      </c>
      <c r="J409" s="30">
        <v>40141.64</v>
      </c>
      <c r="K409" s="21">
        <v>82921.94</v>
      </c>
      <c r="L409" s="12" t="s">
        <v>451</v>
      </c>
    </row>
    <row r="410" spans="1:12" hidden="1" x14ac:dyDescent="0.25">
      <c r="A410" s="11" t="s">
        <v>28</v>
      </c>
      <c r="B410" s="9" t="s">
        <v>462</v>
      </c>
      <c r="C410" s="33" t="s">
        <v>490</v>
      </c>
      <c r="D410" s="8" t="s">
        <v>116</v>
      </c>
      <c r="E410" s="16">
        <v>10014</v>
      </c>
      <c r="F410" s="16">
        <v>4067</v>
      </c>
      <c r="G410" s="13">
        <v>122.00999999999999</v>
      </c>
      <c r="H410" s="21">
        <v>36239.370000000003</v>
      </c>
      <c r="I410" s="7">
        <v>31970.77</v>
      </c>
      <c r="J410" s="30">
        <v>4268.6000000000004</v>
      </c>
      <c r="K410" s="21">
        <v>36239.370000000003</v>
      </c>
      <c r="L410" s="12" t="s">
        <v>451</v>
      </c>
    </row>
    <row r="411" spans="1:12" hidden="1" x14ac:dyDescent="0.25">
      <c r="A411" s="11" t="s">
        <v>28</v>
      </c>
      <c r="B411" s="9" t="s">
        <v>462</v>
      </c>
      <c r="C411" s="33" t="s">
        <v>490</v>
      </c>
      <c r="D411" s="8" t="s">
        <v>136</v>
      </c>
      <c r="E411" s="16">
        <v>18266</v>
      </c>
      <c r="F411" s="16">
        <v>6929</v>
      </c>
      <c r="G411" s="13">
        <v>207.87</v>
      </c>
      <c r="H411" s="21">
        <v>61741.469999999994</v>
      </c>
      <c r="I411" s="7">
        <v>46498.59</v>
      </c>
      <c r="J411" s="30">
        <v>15242.88</v>
      </c>
      <c r="K411" s="21">
        <v>61741.469999999994</v>
      </c>
      <c r="L411" s="12" t="s">
        <v>451</v>
      </c>
    </row>
    <row r="412" spans="1:12" hidden="1" x14ac:dyDescent="0.25">
      <c r="A412" s="11" t="s">
        <v>28</v>
      </c>
      <c r="B412" s="9" t="s">
        <v>462</v>
      </c>
      <c r="C412" s="33" t="s">
        <v>490</v>
      </c>
      <c r="D412" s="8" t="s">
        <v>139</v>
      </c>
      <c r="E412" s="16">
        <v>8838</v>
      </c>
      <c r="F412" s="16">
        <v>3446</v>
      </c>
      <c r="G412" s="13">
        <v>103.38</v>
      </c>
      <c r="H412" s="21">
        <v>30705.89</v>
      </c>
      <c r="I412" s="7">
        <v>30705.89</v>
      </c>
      <c r="J412" s="30">
        <v>0</v>
      </c>
      <c r="K412" s="21">
        <v>30705.89</v>
      </c>
      <c r="L412" s="12" t="s">
        <v>451</v>
      </c>
    </row>
    <row r="413" spans="1:12" hidden="1" x14ac:dyDescent="0.25">
      <c r="A413" s="11" t="s">
        <v>28</v>
      </c>
      <c r="B413" s="9" t="s">
        <v>462</v>
      </c>
      <c r="C413" s="33" t="s">
        <v>490</v>
      </c>
      <c r="D413" s="8" t="s">
        <v>154</v>
      </c>
      <c r="E413" s="16">
        <v>20331</v>
      </c>
      <c r="F413" s="16">
        <v>6371</v>
      </c>
      <c r="G413" s="13">
        <v>191.13</v>
      </c>
      <c r="H413" s="21">
        <v>56769.36</v>
      </c>
      <c r="I413" s="7">
        <v>5828.12</v>
      </c>
      <c r="J413" s="30">
        <v>50941.24</v>
      </c>
      <c r="K413" s="21">
        <v>56769.36</v>
      </c>
      <c r="L413" s="12" t="s">
        <v>451</v>
      </c>
    </row>
    <row r="414" spans="1:12" hidden="1" x14ac:dyDescent="0.25">
      <c r="A414" s="11" t="s">
        <v>28</v>
      </c>
      <c r="B414" s="9" t="s">
        <v>462</v>
      </c>
      <c r="C414" s="33" t="s">
        <v>490</v>
      </c>
      <c r="D414" s="8" t="s">
        <v>271</v>
      </c>
      <c r="E414" s="16">
        <v>5173</v>
      </c>
      <c r="F414" s="16">
        <v>2160</v>
      </c>
      <c r="G414" s="13">
        <v>64.8</v>
      </c>
      <c r="H414" s="21">
        <v>19246.87</v>
      </c>
      <c r="I414" s="7">
        <v>19246.87</v>
      </c>
      <c r="J414" s="30">
        <v>0</v>
      </c>
      <c r="K414" s="21">
        <v>19246.87</v>
      </c>
      <c r="L414" s="12" t="s">
        <v>451</v>
      </c>
    </row>
    <row r="415" spans="1:12" hidden="1" x14ac:dyDescent="0.25">
      <c r="A415" s="11" t="s">
        <v>28</v>
      </c>
      <c r="B415" s="9" t="s">
        <v>462</v>
      </c>
      <c r="C415" s="33" t="s">
        <v>490</v>
      </c>
      <c r="D415" s="8" t="s">
        <v>289</v>
      </c>
      <c r="E415" s="16">
        <v>9903</v>
      </c>
      <c r="F415" s="16">
        <v>3368</v>
      </c>
      <c r="G415" s="13">
        <v>101.03999999999999</v>
      </c>
      <c r="H415" s="21">
        <v>30010.86</v>
      </c>
      <c r="I415" s="7">
        <v>25401.03</v>
      </c>
      <c r="J415" s="30">
        <v>4609.83</v>
      </c>
      <c r="K415" s="21">
        <v>30010.86</v>
      </c>
      <c r="L415" s="12" t="s">
        <v>451</v>
      </c>
    </row>
    <row r="416" spans="1:12" hidden="1" x14ac:dyDescent="0.25">
      <c r="A416" s="11" t="s">
        <v>28</v>
      </c>
      <c r="B416" s="9" t="s">
        <v>462</v>
      </c>
      <c r="C416" s="33" t="s">
        <v>490</v>
      </c>
      <c r="D416" s="8" t="s">
        <v>334</v>
      </c>
      <c r="E416" s="16">
        <v>12239</v>
      </c>
      <c r="F416" s="16">
        <v>4822</v>
      </c>
      <c r="G416" s="13">
        <v>144.66</v>
      </c>
      <c r="H416" s="21">
        <v>42966.86</v>
      </c>
      <c r="I416" s="7">
        <v>29820.98</v>
      </c>
      <c r="J416" s="30">
        <v>13145.88</v>
      </c>
      <c r="K416" s="21">
        <v>42966.86</v>
      </c>
      <c r="L416" s="12" t="s">
        <v>451</v>
      </c>
    </row>
    <row r="417" spans="1:12" hidden="1" x14ac:dyDescent="0.25">
      <c r="A417" s="11" t="s">
        <v>28</v>
      </c>
      <c r="B417" s="9" t="s">
        <v>462</v>
      </c>
      <c r="C417" s="33" t="s">
        <v>490</v>
      </c>
      <c r="D417" s="8" t="s">
        <v>337</v>
      </c>
      <c r="E417" s="16">
        <v>26630</v>
      </c>
      <c r="F417" s="16">
        <v>8948</v>
      </c>
      <c r="G417" s="13">
        <v>268.44</v>
      </c>
      <c r="H417" s="21">
        <v>79731.95</v>
      </c>
      <c r="I417" s="7">
        <v>61351.26</v>
      </c>
      <c r="J417" s="30">
        <v>18380.689999999999</v>
      </c>
      <c r="K417" s="21">
        <v>79731.95</v>
      </c>
      <c r="L417" s="12" t="s">
        <v>451</v>
      </c>
    </row>
    <row r="418" spans="1:12" hidden="1" x14ac:dyDescent="0.25">
      <c r="A418" s="11" t="s">
        <v>28</v>
      </c>
      <c r="B418" s="9" t="s">
        <v>462</v>
      </c>
      <c r="C418" s="33" t="s">
        <v>490</v>
      </c>
      <c r="D418" s="8" t="s">
        <v>338</v>
      </c>
      <c r="E418" s="16">
        <v>48728</v>
      </c>
      <c r="F418" s="16">
        <v>16527</v>
      </c>
      <c r="G418" s="13">
        <v>495.81</v>
      </c>
      <c r="H418" s="21">
        <v>147265.31</v>
      </c>
      <c r="I418" s="7">
        <v>87921.84</v>
      </c>
      <c r="J418" s="30">
        <v>59343.47</v>
      </c>
      <c r="K418" s="21">
        <v>147265.31</v>
      </c>
      <c r="L418" s="12" t="s">
        <v>451</v>
      </c>
    </row>
    <row r="419" spans="1:12" hidden="1" x14ac:dyDescent="0.25">
      <c r="A419" s="11" t="s">
        <v>28</v>
      </c>
      <c r="B419" s="9" t="s">
        <v>462</v>
      </c>
      <c r="C419" s="33" t="s">
        <v>490</v>
      </c>
      <c r="D419" s="8" t="s">
        <v>345</v>
      </c>
      <c r="E419" s="16">
        <v>13173</v>
      </c>
      <c r="F419" s="16">
        <v>5258</v>
      </c>
      <c r="G419" s="13">
        <v>157.73999999999998</v>
      </c>
      <c r="H419" s="21">
        <v>46851.880000000005</v>
      </c>
      <c r="I419" s="7">
        <v>38624.550000000003</v>
      </c>
      <c r="J419" s="30">
        <v>8227.33</v>
      </c>
      <c r="K419" s="21">
        <v>46851.880000000005</v>
      </c>
      <c r="L419" s="12" t="s">
        <v>451</v>
      </c>
    </row>
    <row r="420" spans="1:12" hidden="1" x14ac:dyDescent="0.25">
      <c r="A420" s="11" t="s">
        <v>28</v>
      </c>
      <c r="B420" s="9" t="s">
        <v>462</v>
      </c>
      <c r="C420" s="33" t="s">
        <v>490</v>
      </c>
      <c r="D420" s="8" t="s">
        <v>358</v>
      </c>
      <c r="E420" s="16">
        <v>8261</v>
      </c>
      <c r="F420" s="16">
        <v>2576</v>
      </c>
      <c r="G420" s="13">
        <v>77.28</v>
      </c>
      <c r="H420" s="21">
        <v>22953.68</v>
      </c>
      <c r="I420" s="7">
        <v>1834.05</v>
      </c>
      <c r="J420" s="30">
        <v>21119.63</v>
      </c>
      <c r="K420" s="21">
        <v>22953.68</v>
      </c>
      <c r="L420" s="12" t="s">
        <v>451</v>
      </c>
    </row>
    <row r="421" spans="1:12" hidden="1" x14ac:dyDescent="0.25">
      <c r="A421" s="11" t="s">
        <v>28</v>
      </c>
      <c r="B421" s="9" t="s">
        <v>462</v>
      </c>
      <c r="C421" s="33" t="s">
        <v>490</v>
      </c>
      <c r="D421" s="8" t="s">
        <v>423</v>
      </c>
      <c r="E421" s="16">
        <v>18189</v>
      </c>
      <c r="F421" s="16">
        <v>7304</v>
      </c>
      <c r="G421" s="13">
        <v>219.12</v>
      </c>
      <c r="H421" s="21">
        <v>65082.94</v>
      </c>
      <c r="I421" s="7">
        <v>40016.76</v>
      </c>
      <c r="J421" s="30">
        <v>25066.18</v>
      </c>
      <c r="K421" s="21">
        <v>65082.94</v>
      </c>
      <c r="L421" s="12" t="s">
        <v>451</v>
      </c>
    </row>
    <row r="422" spans="1:12" ht="15.75" hidden="1" customHeight="1" x14ac:dyDescent="0.25">
      <c r="A422" s="11" t="s">
        <v>28</v>
      </c>
      <c r="B422" s="9" t="s">
        <v>462</v>
      </c>
      <c r="C422" s="33" t="s">
        <v>490</v>
      </c>
      <c r="D422" s="8" t="s">
        <v>443</v>
      </c>
      <c r="E422" s="16">
        <v>343231</v>
      </c>
      <c r="F422" s="16">
        <v>110562</v>
      </c>
      <c r="G422" s="13">
        <v>3316.8599999999997</v>
      </c>
      <c r="H422" s="21">
        <v>985172.57</v>
      </c>
      <c r="I422" s="7">
        <v>605580.46</v>
      </c>
      <c r="J422" s="30">
        <v>379592.11</v>
      </c>
      <c r="K422" s="21">
        <v>985172.57</v>
      </c>
      <c r="L422" s="12" t="s">
        <v>451</v>
      </c>
    </row>
    <row r="423" spans="1:12" x14ac:dyDescent="0.25">
      <c r="J423"/>
      <c r="L423" s="40"/>
    </row>
    <row r="424" spans="1:12" x14ac:dyDescent="0.25">
      <c r="K424" s="18"/>
    </row>
    <row r="425" spans="1:12" x14ac:dyDescent="0.25">
      <c r="A425" s="263" t="s">
        <v>2</v>
      </c>
      <c r="B425" s="263"/>
      <c r="C425" s="263"/>
      <c r="D425" s="263"/>
      <c r="E425" s="17">
        <f>SUBTOTAL(9,E6:E424)</f>
        <v>410710</v>
      </c>
      <c r="F425" s="17">
        <f t="shared" ref="F425:J425" si="0">SUBTOTAL(9,F6:F424)</f>
        <v>129122</v>
      </c>
      <c r="G425" s="17">
        <f t="shared" si="0"/>
        <v>3873.6600000000003</v>
      </c>
      <c r="H425" s="20">
        <f t="shared" si="0"/>
        <v>1150553.08</v>
      </c>
      <c r="I425" s="20">
        <f>SUBTOTAL(9,I6:I424)</f>
        <v>309968.14999999997</v>
      </c>
      <c r="J425" s="20">
        <f t="shared" si="0"/>
        <v>840584.93</v>
      </c>
      <c r="K425" s="20">
        <f>SUBTOTAL(9,K6:K424)</f>
        <v>1150553.08</v>
      </c>
      <c r="L425" s="27">
        <f t="shared" ref="L425" si="1">SUM(L6:L424)</f>
        <v>0</v>
      </c>
    </row>
    <row r="427" spans="1:12" x14ac:dyDescent="0.25">
      <c r="A427" s="47" t="s">
        <v>518</v>
      </c>
      <c r="B427" s="46"/>
      <c r="C427" s="42"/>
      <c r="D427" s="42"/>
      <c r="E427" s="42"/>
      <c r="F427" s="45"/>
      <c r="G427" s="44"/>
      <c r="H427" s="42"/>
      <c r="I427" s="43"/>
      <c r="J427" s="51"/>
    </row>
    <row r="428" spans="1:12" x14ac:dyDescent="0.25">
      <c r="A428" s="264" t="s">
        <v>519</v>
      </c>
      <c r="B428" s="264"/>
      <c r="C428" s="264"/>
      <c r="D428" s="264"/>
      <c r="E428" s="264"/>
      <c r="F428" s="264"/>
      <c r="G428" s="264"/>
      <c r="H428" s="264"/>
      <c r="I428" s="264"/>
    </row>
    <row r="430" spans="1:12" x14ac:dyDescent="0.25">
      <c r="A430" s="49" t="s">
        <v>520</v>
      </c>
      <c r="I430" s="51"/>
    </row>
    <row r="431" spans="1:12" ht="15.75" x14ac:dyDescent="0.3">
      <c r="I431" s="72"/>
    </row>
    <row r="432" spans="1:12" x14ac:dyDescent="0.25">
      <c r="I432" s="51"/>
      <c r="J432" s="51"/>
    </row>
    <row r="433" spans="9:10" ht="15.75" x14ac:dyDescent="0.3">
      <c r="I433" s="72"/>
      <c r="J433" s="72"/>
    </row>
    <row r="434" spans="9:10" ht="15.75" x14ac:dyDescent="0.3">
      <c r="I434" s="72"/>
    </row>
    <row r="435" spans="9:10" ht="15.75" x14ac:dyDescent="0.3">
      <c r="I435" s="73"/>
    </row>
    <row r="436" spans="9:10" x14ac:dyDescent="0.25">
      <c r="I436" s="74"/>
    </row>
  </sheetData>
  <autoFilter ref="A5:L422" xr:uid="{00000000-0009-0000-0000-000003000000}">
    <filterColumn colId="1">
      <filters>
        <filter val="ALAGOINHAS"/>
      </filters>
    </filterColumn>
  </autoFilter>
  <mergeCells count="3">
    <mergeCell ref="A2:L2"/>
    <mergeCell ref="A425:D425"/>
    <mergeCell ref="A428:I428"/>
  </mergeCells>
  <pageMargins left="0.19685039370078741" right="0.19685039370078741" top="0.78740157480314965" bottom="0.78740157480314965" header="0.31496062992125984" footer="0.31496062992125984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N117"/>
  <sheetViews>
    <sheetView topLeftCell="A3" workbookViewId="0">
      <selection activeCell="A25" sqref="A25:A26"/>
    </sheetView>
  </sheetViews>
  <sheetFormatPr defaultRowHeight="15" x14ac:dyDescent="0.25"/>
  <cols>
    <col min="1" max="1" width="60.7109375" customWidth="1"/>
    <col min="2" max="2" width="7.7109375" customWidth="1"/>
    <col min="3" max="3" width="11.28515625" customWidth="1"/>
    <col min="4" max="4" width="8.28515625" customWidth="1"/>
    <col min="5" max="5" width="12.5703125" customWidth="1"/>
    <col min="6" max="6" width="10.5703125" bestFit="1" customWidth="1"/>
    <col min="7" max="7" width="12.5703125" customWidth="1"/>
    <col min="8" max="8" width="13.140625" customWidth="1"/>
    <col min="9" max="10" width="11" bestFit="1" customWidth="1"/>
    <col min="11" max="11" width="11.42578125" bestFit="1" customWidth="1"/>
    <col min="12" max="14" width="8.140625" customWidth="1"/>
  </cols>
  <sheetData>
    <row r="2" spans="1:14" ht="15.75" x14ac:dyDescent="0.25">
      <c r="A2" s="257" t="s">
        <v>687</v>
      </c>
      <c r="B2" s="257"/>
      <c r="C2" s="257"/>
      <c r="D2" s="257"/>
      <c r="E2" s="257"/>
      <c r="F2" s="257"/>
      <c r="G2" s="257"/>
      <c r="H2" s="257"/>
      <c r="I2" s="257"/>
    </row>
    <row r="3" spans="1:14" ht="15.75" x14ac:dyDescent="0.25">
      <c r="A3" s="257" t="s">
        <v>743</v>
      </c>
      <c r="B3" s="257"/>
      <c r="C3" s="257"/>
      <c r="D3" s="257"/>
      <c r="E3" s="257"/>
      <c r="F3" s="257"/>
      <c r="G3" s="257"/>
      <c r="H3" s="257"/>
      <c r="I3" s="257"/>
    </row>
    <row r="5" spans="1:14" x14ac:dyDescent="0.25">
      <c r="B5" s="258" t="s">
        <v>652</v>
      </c>
      <c r="C5" s="258"/>
      <c r="D5" s="259" t="s">
        <v>685</v>
      </c>
      <c r="E5" s="259"/>
      <c r="F5" s="255" t="s">
        <v>741</v>
      </c>
      <c r="G5" s="255"/>
      <c r="H5" s="256" t="s">
        <v>653</v>
      </c>
      <c r="I5" s="256"/>
      <c r="J5" s="256"/>
      <c r="K5" s="200"/>
    </row>
    <row r="6" spans="1:14" x14ac:dyDescent="0.25">
      <c r="A6" s="53" t="s">
        <v>658</v>
      </c>
      <c r="B6" s="52" t="s">
        <v>650</v>
      </c>
      <c r="C6" s="52" t="s">
        <v>651</v>
      </c>
      <c r="D6" s="52" t="s">
        <v>650</v>
      </c>
      <c r="E6" s="52" t="s">
        <v>651</v>
      </c>
      <c r="F6" s="178" t="s">
        <v>650</v>
      </c>
      <c r="G6" s="178" t="s">
        <v>651</v>
      </c>
      <c r="H6" s="60">
        <v>2019</v>
      </c>
      <c r="I6" s="53">
        <v>2020</v>
      </c>
      <c r="J6" s="177">
        <v>2021</v>
      </c>
      <c r="K6" s="200"/>
      <c r="L6" s="187"/>
      <c r="M6" s="187"/>
      <c r="N6" s="187"/>
    </row>
    <row r="7" spans="1:14" x14ac:dyDescent="0.25">
      <c r="A7" s="63" t="s">
        <v>613</v>
      </c>
      <c r="B7" s="64">
        <v>1403</v>
      </c>
      <c r="C7" s="66">
        <v>81009.22</v>
      </c>
      <c r="D7" s="58">
        <v>617</v>
      </c>
      <c r="E7" s="2">
        <v>35625.58</v>
      </c>
      <c r="F7" s="55">
        <v>840</v>
      </c>
      <c r="G7" s="2">
        <v>48501.599999999846</v>
      </c>
      <c r="H7" s="2">
        <f t="shared" ref="H7:H15" si="0">C7/$C$16*100</f>
        <v>8.3856693090388337</v>
      </c>
      <c r="I7" s="2">
        <f t="shared" ref="I7:I16" si="1">E7/$E$16*100</f>
        <v>5.5978328435289697</v>
      </c>
      <c r="J7" s="2">
        <f>G7/$G$16*100</f>
        <v>7.3759712046717567</v>
      </c>
      <c r="K7" s="201"/>
      <c r="L7" s="188"/>
      <c r="M7" s="189"/>
      <c r="N7" s="189"/>
    </row>
    <row r="8" spans="1:14" x14ac:dyDescent="0.25">
      <c r="A8" s="63" t="s">
        <v>614</v>
      </c>
      <c r="B8" s="64">
        <v>3562</v>
      </c>
      <c r="C8" s="66">
        <v>63189.88</v>
      </c>
      <c r="D8" s="58">
        <v>3545</v>
      </c>
      <c r="E8" s="2">
        <v>62888.3</v>
      </c>
      <c r="F8" s="55">
        <v>2600</v>
      </c>
      <c r="G8" s="2">
        <v>46123.999999999774</v>
      </c>
      <c r="H8" s="2">
        <f t="shared" si="0"/>
        <v>6.5411003507729948</v>
      </c>
      <c r="I8" s="2">
        <f t="shared" si="1"/>
        <v>9.8816129088621967</v>
      </c>
      <c r="J8" s="2">
        <f t="shared" ref="J8:J16" si="2">G8/$G$16*100</f>
        <v>7.0143932539190361</v>
      </c>
      <c r="K8" s="201"/>
      <c r="L8" s="188"/>
      <c r="M8" s="189"/>
      <c r="N8" s="189"/>
    </row>
    <row r="9" spans="1:14" x14ac:dyDescent="0.25">
      <c r="A9" s="63" t="s">
        <v>615</v>
      </c>
      <c r="B9" s="64">
        <v>1034</v>
      </c>
      <c r="C9" s="66">
        <v>19294.439999999999</v>
      </c>
      <c r="D9" s="58">
        <v>843</v>
      </c>
      <c r="E9" s="2">
        <v>15730.38</v>
      </c>
      <c r="F9" s="55">
        <v>597</v>
      </c>
      <c r="G9" s="2">
        <v>11140.019999999933</v>
      </c>
      <c r="H9" s="2">
        <f t="shared" si="0"/>
        <v>1.9972639329583868</v>
      </c>
      <c r="I9" s="2">
        <f t="shared" si="1"/>
        <v>2.4717081884755623</v>
      </c>
      <c r="J9" s="2">
        <f t="shared" si="2"/>
        <v>1.6941393013728872</v>
      </c>
      <c r="K9" s="201"/>
      <c r="L9" s="188"/>
      <c r="M9" s="189"/>
      <c r="N9" s="189"/>
    </row>
    <row r="10" spans="1:14" x14ac:dyDescent="0.25">
      <c r="A10" s="63" t="s">
        <v>616</v>
      </c>
      <c r="B10" s="65">
        <v>412</v>
      </c>
      <c r="C10" s="66">
        <v>32704.560000000001</v>
      </c>
      <c r="D10" s="58">
        <v>494</v>
      </c>
      <c r="E10" s="2">
        <v>39213.72</v>
      </c>
      <c r="F10" s="55">
        <v>626</v>
      </c>
      <c r="G10" s="2">
        <v>49691.879999999575</v>
      </c>
      <c r="H10" s="2">
        <f t="shared" si="0"/>
        <v>3.3854124883268728</v>
      </c>
      <c r="I10" s="2">
        <f t="shared" si="1"/>
        <v>6.161635817099647</v>
      </c>
      <c r="J10" s="2">
        <f t="shared" si="2"/>
        <v>7.5569852538061086</v>
      </c>
      <c r="K10" s="201"/>
      <c r="L10" s="188"/>
      <c r="M10" s="189"/>
      <c r="N10" s="189"/>
    </row>
    <row r="11" spans="1:14" x14ac:dyDescent="0.25">
      <c r="A11" s="63" t="s">
        <v>617</v>
      </c>
      <c r="B11" s="64">
        <v>1409</v>
      </c>
      <c r="C11" s="66">
        <v>180323.82</v>
      </c>
      <c r="D11" s="58">
        <v>763</v>
      </c>
      <c r="E11" s="2">
        <v>97648.74</v>
      </c>
      <c r="F11" s="55">
        <v>261</v>
      </c>
      <c r="G11" s="2">
        <v>33402.779999999919</v>
      </c>
      <c r="H11" s="2">
        <f t="shared" si="0"/>
        <v>18.666220006347956</v>
      </c>
      <c r="I11" s="2">
        <f t="shared" si="1"/>
        <v>15.343506657329398</v>
      </c>
      <c r="J11" s="2">
        <f t="shared" si="2"/>
        <v>5.0797900159167089</v>
      </c>
      <c r="K11" s="201"/>
      <c r="L11" s="188"/>
      <c r="M11" s="189"/>
      <c r="N11" s="189"/>
    </row>
    <row r="12" spans="1:14" x14ac:dyDescent="0.25">
      <c r="A12" s="63" t="s">
        <v>618</v>
      </c>
      <c r="B12" s="65">
        <v>577</v>
      </c>
      <c r="C12" s="66">
        <v>56569.08</v>
      </c>
      <c r="D12" s="58">
        <v>551</v>
      </c>
      <c r="E12" s="2">
        <v>54020.04</v>
      </c>
      <c r="F12" s="55">
        <v>684</v>
      </c>
      <c r="G12" s="2">
        <v>67059.360000000408</v>
      </c>
      <c r="H12" s="2">
        <f t="shared" si="0"/>
        <v>5.8557482468855087</v>
      </c>
      <c r="I12" s="2">
        <f t="shared" si="1"/>
        <v>8.4881468349637732</v>
      </c>
      <c r="J12" s="2">
        <f t="shared" si="2"/>
        <v>10.198177139799956</v>
      </c>
      <c r="K12" s="201"/>
      <c r="L12" s="188"/>
      <c r="M12" s="189"/>
      <c r="N12" s="189"/>
    </row>
    <row r="13" spans="1:14" x14ac:dyDescent="0.25">
      <c r="A13" s="63" t="s">
        <v>619</v>
      </c>
      <c r="B13" s="65">
        <v>840</v>
      </c>
      <c r="C13" s="66">
        <v>123177.60000000001</v>
      </c>
      <c r="D13" s="58">
        <v>717</v>
      </c>
      <c r="E13" s="2">
        <v>105140.88</v>
      </c>
      <c r="F13" s="55">
        <v>230</v>
      </c>
      <c r="G13" s="2">
        <v>33727.19999999991</v>
      </c>
      <c r="H13" s="2">
        <f t="shared" si="0"/>
        <v>12.750729113069619</v>
      </c>
      <c r="I13" s="2">
        <f t="shared" si="1"/>
        <v>16.520743557341053</v>
      </c>
      <c r="J13" s="2">
        <f t="shared" si="2"/>
        <v>5.129126791986355</v>
      </c>
      <c r="K13" s="201"/>
      <c r="L13" s="188"/>
      <c r="M13" s="189"/>
      <c r="N13" s="189"/>
    </row>
    <row r="14" spans="1:14" x14ac:dyDescent="0.25">
      <c r="A14" s="63" t="s">
        <v>620</v>
      </c>
      <c r="B14" s="65">
        <v>327</v>
      </c>
      <c r="C14" s="66">
        <v>67806.720000000001</v>
      </c>
      <c r="D14" s="58">
        <v>526</v>
      </c>
      <c r="E14" s="2">
        <v>109071.36</v>
      </c>
      <c r="F14" s="55">
        <v>1141</v>
      </c>
      <c r="G14" s="2">
        <v>236597.75999999323</v>
      </c>
      <c r="H14" s="2">
        <f t="shared" si="0"/>
        <v>7.0190125377159491</v>
      </c>
      <c r="I14" s="2">
        <f t="shared" si="1"/>
        <v>17.138338275373254</v>
      </c>
      <c r="J14" s="2">
        <f t="shared" si="2"/>
        <v>35.981045261389205</v>
      </c>
      <c r="K14" s="201"/>
      <c r="L14" s="188"/>
      <c r="M14" s="189"/>
      <c r="N14" s="189"/>
    </row>
    <row r="15" spans="1:14" x14ac:dyDescent="0.25">
      <c r="A15" s="63" t="s">
        <v>621</v>
      </c>
      <c r="B15" s="64">
        <v>1513</v>
      </c>
      <c r="C15" s="66">
        <v>341968.26</v>
      </c>
      <c r="D15" s="58">
        <v>518</v>
      </c>
      <c r="E15" s="2">
        <v>117078.36</v>
      </c>
      <c r="F15" s="55">
        <v>581</v>
      </c>
      <c r="G15" s="2">
        <v>131317.62000000075</v>
      </c>
      <c r="H15" s="2">
        <f t="shared" si="0"/>
        <v>35.398844014883885</v>
      </c>
      <c r="I15" s="2">
        <f t="shared" si="1"/>
        <v>18.396474917026147</v>
      </c>
      <c r="J15" s="2">
        <f t="shared" si="2"/>
        <v>19.970371777138002</v>
      </c>
      <c r="K15" s="201"/>
      <c r="L15" s="188"/>
      <c r="M15" s="189"/>
      <c r="N15" s="189"/>
    </row>
    <row r="16" spans="1:14" x14ac:dyDescent="0.25">
      <c r="A16" s="67" t="s">
        <v>2</v>
      </c>
      <c r="B16" s="68">
        <v>11077</v>
      </c>
      <c r="C16" s="69">
        <v>966043.58</v>
      </c>
      <c r="D16" s="59">
        <v>8574</v>
      </c>
      <c r="E16" s="62">
        <v>636417.36</v>
      </c>
      <c r="F16" s="85">
        <v>7560</v>
      </c>
      <c r="G16" s="62">
        <v>657562.21999999322</v>
      </c>
      <c r="H16" s="57">
        <f t="shared" ref="H16" si="3">C16/$C$16*100</f>
        <v>100</v>
      </c>
      <c r="I16" s="62">
        <f t="shared" si="1"/>
        <v>100</v>
      </c>
      <c r="J16" s="62">
        <f t="shared" si="2"/>
        <v>100</v>
      </c>
      <c r="K16" s="202"/>
      <c r="L16" s="190"/>
      <c r="M16" s="191"/>
      <c r="N16" s="191"/>
    </row>
    <row r="19" spans="1:14" x14ac:dyDescent="0.25">
      <c r="B19" s="258" t="s">
        <v>652</v>
      </c>
      <c r="C19" s="258"/>
      <c r="D19" s="259" t="s">
        <v>685</v>
      </c>
      <c r="E19" s="259"/>
      <c r="F19" s="255" t="s">
        <v>741</v>
      </c>
      <c r="G19" s="255"/>
      <c r="H19" s="71" t="s">
        <v>655</v>
      </c>
      <c r="I19" s="256" t="s">
        <v>656</v>
      </c>
      <c r="J19" s="256"/>
      <c r="K19" s="256"/>
      <c r="L19" s="251" t="s">
        <v>711</v>
      </c>
      <c r="M19" s="251"/>
      <c r="N19" s="251"/>
    </row>
    <row r="20" spans="1:14" x14ac:dyDescent="0.25">
      <c r="A20" s="53" t="s">
        <v>634</v>
      </c>
      <c r="B20" s="52" t="s">
        <v>650</v>
      </c>
      <c r="C20" s="52" t="s">
        <v>651</v>
      </c>
      <c r="D20" s="52" t="s">
        <v>650</v>
      </c>
      <c r="E20" s="52" t="s">
        <v>651</v>
      </c>
      <c r="F20" s="181" t="s">
        <v>650</v>
      </c>
      <c r="G20" s="181" t="s">
        <v>651</v>
      </c>
      <c r="H20" s="52" t="s">
        <v>651</v>
      </c>
      <c r="I20" s="60">
        <v>2019</v>
      </c>
      <c r="J20" s="53">
        <v>2020</v>
      </c>
      <c r="K20" s="180" t="s">
        <v>745</v>
      </c>
      <c r="L20" s="162">
        <v>2019</v>
      </c>
      <c r="M20" s="162">
        <v>2020</v>
      </c>
      <c r="N20" s="181">
        <v>2021</v>
      </c>
    </row>
    <row r="21" spans="1:14" x14ac:dyDescent="0.25">
      <c r="A21" s="54" t="s">
        <v>17</v>
      </c>
      <c r="B21" s="55">
        <v>6332</v>
      </c>
      <c r="C21" s="2">
        <v>557145.48</v>
      </c>
      <c r="D21" s="58">
        <v>6105</v>
      </c>
      <c r="E21" s="2">
        <v>451121</v>
      </c>
      <c r="F21" s="55">
        <v>6595</v>
      </c>
      <c r="G21" s="2">
        <v>583201.05999996758</v>
      </c>
      <c r="H21" s="2">
        <v>463778.35</v>
      </c>
      <c r="I21" s="81">
        <f t="shared" ref="I21:I45" si="4">H21-C21</f>
        <v>-93367.13</v>
      </c>
      <c r="J21" s="81">
        <f t="shared" ref="J21:J45" si="5">H21-E21</f>
        <v>12657.349999999977</v>
      </c>
      <c r="K21" s="81">
        <v>-274015.49333330092</v>
      </c>
      <c r="L21" s="120">
        <f>C21/H21*100</f>
        <v>120.13184315309242</v>
      </c>
      <c r="M21" s="120">
        <f>E21/H21*100</f>
        <v>97.270819131595957</v>
      </c>
      <c r="N21">
        <f>G21/H21*100</f>
        <v>125.74995361468848</v>
      </c>
    </row>
    <row r="22" spans="1:14" x14ac:dyDescent="0.25">
      <c r="A22" s="54" t="s">
        <v>339</v>
      </c>
      <c r="B22" s="55">
        <v>687</v>
      </c>
      <c r="C22" s="2">
        <v>61646.7</v>
      </c>
      <c r="D22" s="58">
        <v>527</v>
      </c>
      <c r="E22" s="2">
        <v>38868.86</v>
      </c>
      <c r="F22" s="55">
        <v>115</v>
      </c>
      <c r="G22" s="2">
        <v>10949.419999999989</v>
      </c>
      <c r="H22" s="2">
        <v>99566.92</v>
      </c>
      <c r="I22" s="81">
        <f t="shared" si="4"/>
        <v>37920.22</v>
      </c>
      <c r="J22" s="81">
        <f t="shared" si="5"/>
        <v>60698.06</v>
      </c>
      <c r="K22" s="81">
        <v>55428.526666666679</v>
      </c>
      <c r="L22" s="82"/>
      <c r="M22" s="82"/>
      <c r="N22" t="s">
        <v>742</v>
      </c>
    </row>
    <row r="23" spans="1:14" x14ac:dyDescent="0.25">
      <c r="A23" s="54" t="s">
        <v>40</v>
      </c>
      <c r="B23" s="55">
        <v>403</v>
      </c>
      <c r="C23" s="2">
        <v>34125.24</v>
      </c>
      <c r="D23" s="58">
        <v>244</v>
      </c>
      <c r="E23" s="2">
        <v>19029.62</v>
      </c>
      <c r="F23" s="55">
        <v>135</v>
      </c>
      <c r="G23" s="2">
        <v>10864.899999999987</v>
      </c>
      <c r="H23" s="2">
        <v>56760.450000000004</v>
      </c>
      <c r="I23" s="81">
        <f t="shared" si="4"/>
        <v>22635.210000000006</v>
      </c>
      <c r="J23" s="81">
        <f t="shared" si="5"/>
        <v>37730.83</v>
      </c>
      <c r="K23" s="81">
        <v>26975.400000000016</v>
      </c>
      <c r="L23" s="82"/>
      <c r="M23" s="82"/>
    </row>
    <row r="24" spans="1:14" x14ac:dyDescent="0.25">
      <c r="A24" s="54" t="s">
        <v>219</v>
      </c>
      <c r="B24" s="55">
        <v>439</v>
      </c>
      <c r="C24" s="2">
        <v>33690.94</v>
      </c>
      <c r="D24" s="58">
        <v>298</v>
      </c>
      <c r="E24" s="2">
        <v>18858.939999999999</v>
      </c>
      <c r="F24" s="55">
        <v>110</v>
      </c>
      <c r="G24" s="2">
        <v>7421.8599999999888</v>
      </c>
      <c r="H24" s="2">
        <v>18881.54</v>
      </c>
      <c r="I24" s="81">
        <f t="shared" si="4"/>
        <v>-14809.400000000001</v>
      </c>
      <c r="J24" s="81">
        <f t="shared" si="5"/>
        <v>22.600000000002183</v>
      </c>
      <c r="K24" s="81">
        <v>5165.8333333333458</v>
      </c>
      <c r="L24" s="82"/>
      <c r="M24" s="82"/>
    </row>
    <row r="25" spans="1:14" x14ac:dyDescent="0.25">
      <c r="A25" s="54" t="s">
        <v>326</v>
      </c>
      <c r="B25" s="55">
        <v>270</v>
      </c>
      <c r="C25" s="2">
        <v>22134.560000000001</v>
      </c>
      <c r="D25" s="58">
        <v>175</v>
      </c>
      <c r="E25" s="2">
        <v>12572.4</v>
      </c>
      <c r="F25" s="55">
        <v>106</v>
      </c>
      <c r="G25" s="2">
        <v>7397.759999999992</v>
      </c>
      <c r="H25" s="2">
        <v>24014.04</v>
      </c>
      <c r="I25" s="81">
        <f t="shared" si="4"/>
        <v>1879.4799999999996</v>
      </c>
      <c r="J25" s="81">
        <f t="shared" si="5"/>
        <v>11441.640000000001</v>
      </c>
      <c r="K25" s="81">
        <v>8611.6000000000095</v>
      </c>
      <c r="L25" s="82"/>
      <c r="M25" s="82"/>
    </row>
    <row r="26" spans="1:14" x14ac:dyDescent="0.25">
      <c r="A26" s="54" t="s">
        <v>118</v>
      </c>
      <c r="B26" s="55">
        <v>419</v>
      </c>
      <c r="C26" s="2">
        <v>31904.74</v>
      </c>
      <c r="D26" s="58">
        <v>243</v>
      </c>
      <c r="E26" s="2">
        <v>18906.62</v>
      </c>
      <c r="F26" s="55">
        <v>101</v>
      </c>
      <c r="G26" s="2">
        <v>6813.0399999999954</v>
      </c>
      <c r="H26" s="2">
        <v>22000.239999999998</v>
      </c>
      <c r="I26" s="81">
        <f t="shared" si="4"/>
        <v>-9904.5000000000036</v>
      </c>
      <c r="J26" s="81">
        <f t="shared" si="5"/>
        <v>3093.619999999999</v>
      </c>
      <c r="K26" s="81">
        <v>7853.7866666666705</v>
      </c>
      <c r="L26" s="82"/>
      <c r="M26" s="82"/>
    </row>
    <row r="27" spans="1:14" x14ac:dyDescent="0.25">
      <c r="A27" s="54" t="s">
        <v>8</v>
      </c>
      <c r="B27" s="55">
        <v>337</v>
      </c>
      <c r="C27" s="2">
        <v>25274.22</v>
      </c>
      <c r="D27" s="58">
        <v>170</v>
      </c>
      <c r="E27" s="2">
        <v>10178.620000000001</v>
      </c>
      <c r="F27" s="55">
        <v>69</v>
      </c>
      <c r="G27" s="2">
        <v>5818.3399999999983</v>
      </c>
      <c r="H27" s="2">
        <v>45078.67</v>
      </c>
      <c r="I27" s="81">
        <f t="shared" si="4"/>
        <v>19804.449999999997</v>
      </c>
      <c r="J27" s="81">
        <f t="shared" si="5"/>
        <v>34900.049999999996</v>
      </c>
      <c r="K27" s="81">
        <v>24234.106666666667</v>
      </c>
      <c r="L27" s="82"/>
      <c r="M27" s="82"/>
    </row>
    <row r="28" spans="1:14" x14ac:dyDescent="0.25">
      <c r="A28" s="54" t="s">
        <v>43</v>
      </c>
      <c r="B28" s="55">
        <v>239</v>
      </c>
      <c r="C28" s="2">
        <v>20861.04</v>
      </c>
      <c r="D28" s="58">
        <v>165</v>
      </c>
      <c r="E28" s="2">
        <v>12145.28</v>
      </c>
      <c r="F28" s="55">
        <v>77</v>
      </c>
      <c r="G28" s="2">
        <v>5777.7999999999956</v>
      </c>
      <c r="H28" s="2">
        <v>29636.620000000003</v>
      </c>
      <c r="I28" s="81">
        <f t="shared" si="4"/>
        <v>8775.5800000000017</v>
      </c>
      <c r="J28" s="81">
        <f t="shared" si="5"/>
        <v>17491.340000000004</v>
      </c>
      <c r="K28" s="81">
        <v>13979.946666666674</v>
      </c>
      <c r="L28" s="82"/>
      <c r="M28" s="82"/>
    </row>
    <row r="29" spans="1:14" x14ac:dyDescent="0.25">
      <c r="A29" s="54" t="s">
        <v>45</v>
      </c>
      <c r="B29" s="55">
        <v>423</v>
      </c>
      <c r="C29" s="2">
        <v>35001.5</v>
      </c>
      <c r="D29" s="58">
        <v>235</v>
      </c>
      <c r="E29" s="2">
        <v>18474.939999999999</v>
      </c>
      <c r="F29" s="55">
        <v>62</v>
      </c>
      <c r="G29" s="2">
        <v>5217.6999999999962</v>
      </c>
      <c r="H29" s="2">
        <v>31962.28</v>
      </c>
      <c r="I29" s="81">
        <f t="shared" si="4"/>
        <v>-3039.2200000000012</v>
      </c>
      <c r="J29" s="81">
        <f t="shared" si="5"/>
        <v>13487.34</v>
      </c>
      <c r="K29" s="81">
        <v>16090.486666666668</v>
      </c>
      <c r="L29" s="82"/>
      <c r="M29" s="82"/>
    </row>
    <row r="30" spans="1:14" x14ac:dyDescent="0.25">
      <c r="A30" s="54" t="s">
        <v>195</v>
      </c>
      <c r="B30" s="55">
        <v>585</v>
      </c>
      <c r="C30" s="2">
        <v>59188.28</v>
      </c>
      <c r="D30" s="58">
        <v>201</v>
      </c>
      <c r="E30" s="2">
        <v>18127.419999999998</v>
      </c>
      <c r="F30" s="55">
        <v>52</v>
      </c>
      <c r="G30" s="2">
        <v>4174.4799999999968</v>
      </c>
      <c r="H30" s="2">
        <v>104458.84</v>
      </c>
      <c r="I30" s="81">
        <f t="shared" si="4"/>
        <v>45270.559999999998</v>
      </c>
      <c r="J30" s="81">
        <f t="shared" si="5"/>
        <v>86331.42</v>
      </c>
      <c r="K30" s="81">
        <v>65464.746666666673</v>
      </c>
      <c r="L30" s="82"/>
      <c r="M30" s="82"/>
    </row>
    <row r="31" spans="1:14" x14ac:dyDescent="0.25">
      <c r="A31" s="54" t="s">
        <v>316</v>
      </c>
      <c r="B31" s="55">
        <v>52</v>
      </c>
      <c r="C31" s="2">
        <v>4742.5200000000004</v>
      </c>
      <c r="D31" s="58">
        <v>30</v>
      </c>
      <c r="E31" s="2">
        <v>2698.42</v>
      </c>
      <c r="F31" s="55">
        <v>49</v>
      </c>
      <c r="G31" s="2">
        <v>3864.099999999999</v>
      </c>
      <c r="H31" s="2">
        <v>26188.219999999998</v>
      </c>
      <c r="I31" s="81">
        <f t="shared" si="4"/>
        <v>21445.699999999997</v>
      </c>
      <c r="J31" s="81">
        <f t="shared" si="5"/>
        <v>23489.799999999996</v>
      </c>
      <c r="K31" s="81">
        <v>13594.713333333333</v>
      </c>
      <c r="L31" s="82"/>
      <c r="M31" s="82"/>
    </row>
    <row r="32" spans="1:14" x14ac:dyDescent="0.25">
      <c r="A32" s="54" t="s">
        <v>155</v>
      </c>
      <c r="B32" s="55">
        <v>653</v>
      </c>
      <c r="C32" s="2">
        <v>58340.68</v>
      </c>
      <c r="D32" s="58">
        <v>116</v>
      </c>
      <c r="E32" s="2">
        <v>10008.66</v>
      </c>
      <c r="F32" s="55">
        <v>37</v>
      </c>
      <c r="G32" s="2">
        <v>3009.099999999999</v>
      </c>
      <c r="H32" s="2">
        <v>107737.93</v>
      </c>
      <c r="I32" s="81">
        <f t="shared" si="4"/>
        <v>49397.249999999993</v>
      </c>
      <c r="J32" s="81">
        <f t="shared" si="5"/>
        <v>97729.26999999999</v>
      </c>
      <c r="K32" s="81">
        <v>68816.186666666661</v>
      </c>
      <c r="L32" s="82"/>
      <c r="M32" s="82"/>
    </row>
    <row r="33" spans="1:13" x14ac:dyDescent="0.25">
      <c r="A33" s="54" t="s">
        <v>395</v>
      </c>
      <c r="B33" s="55">
        <v>68</v>
      </c>
      <c r="C33" s="2">
        <v>7068.08</v>
      </c>
      <c r="D33" s="58">
        <v>29</v>
      </c>
      <c r="E33" s="2">
        <v>2957.74</v>
      </c>
      <c r="F33" s="55">
        <v>36</v>
      </c>
      <c r="G33" s="2">
        <v>1608.7600000000007</v>
      </c>
      <c r="H33" s="2">
        <v>56448.58</v>
      </c>
      <c r="I33" s="81">
        <f t="shared" si="4"/>
        <v>49380.5</v>
      </c>
      <c r="J33" s="81">
        <f t="shared" si="5"/>
        <v>53490.840000000004</v>
      </c>
      <c r="K33" s="81">
        <v>36023.626666666663</v>
      </c>
      <c r="L33" s="82"/>
      <c r="M33" s="82"/>
    </row>
    <row r="34" spans="1:13" x14ac:dyDescent="0.25">
      <c r="A34" s="54" t="s">
        <v>145</v>
      </c>
      <c r="B34" s="55">
        <v>0</v>
      </c>
      <c r="C34" s="2">
        <v>0</v>
      </c>
      <c r="D34" s="58">
        <v>2</v>
      </c>
      <c r="E34" s="2">
        <v>36.4</v>
      </c>
      <c r="F34" s="55">
        <v>7</v>
      </c>
      <c r="G34" s="2">
        <v>646.28</v>
      </c>
      <c r="H34" s="2">
        <v>64040.400000000009</v>
      </c>
      <c r="I34" s="81">
        <f t="shared" si="4"/>
        <v>64040.400000000009</v>
      </c>
      <c r="J34" s="81">
        <f t="shared" si="5"/>
        <v>64004.000000000007</v>
      </c>
      <c r="K34" s="81">
        <v>42047.320000000007</v>
      </c>
      <c r="L34" s="82"/>
      <c r="M34" s="82"/>
    </row>
    <row r="35" spans="1:13" x14ac:dyDescent="0.25">
      <c r="A35" s="54" t="s">
        <v>362</v>
      </c>
      <c r="B35" s="55">
        <v>51</v>
      </c>
      <c r="C35" s="2">
        <v>4560.7</v>
      </c>
      <c r="D35" s="58">
        <v>1</v>
      </c>
      <c r="E35" s="2">
        <v>127.98</v>
      </c>
      <c r="F35" s="55">
        <v>2</v>
      </c>
      <c r="G35" s="2">
        <v>243.76000000000002</v>
      </c>
      <c r="H35" s="2">
        <v>0</v>
      </c>
      <c r="I35" s="81">
        <f t="shared" si="4"/>
        <v>-4560.7</v>
      </c>
      <c r="J35" s="81">
        <f t="shared" si="5"/>
        <v>-127.98</v>
      </c>
      <c r="K35" s="81">
        <v>-243.76000000000002</v>
      </c>
      <c r="L35" s="82"/>
      <c r="M35" s="82"/>
    </row>
    <row r="36" spans="1:13" x14ac:dyDescent="0.25">
      <c r="A36" s="54" t="s">
        <v>128</v>
      </c>
      <c r="B36" s="55">
        <v>4</v>
      </c>
      <c r="C36" s="2">
        <v>261.5</v>
      </c>
      <c r="D36" s="58">
        <v>0</v>
      </c>
      <c r="E36" s="2">
        <v>0</v>
      </c>
      <c r="F36" s="55">
        <v>1</v>
      </c>
      <c r="G36" s="2">
        <v>127.98</v>
      </c>
      <c r="H36" s="2">
        <v>0</v>
      </c>
      <c r="I36" s="81">
        <f t="shared" si="4"/>
        <v>-261.5</v>
      </c>
      <c r="J36" s="81">
        <f t="shared" si="5"/>
        <v>0</v>
      </c>
      <c r="K36" s="81">
        <v>-127.98</v>
      </c>
      <c r="L36" s="82"/>
      <c r="M36" s="82"/>
    </row>
    <row r="37" spans="1:13" x14ac:dyDescent="0.25">
      <c r="A37" s="54" t="s">
        <v>156</v>
      </c>
      <c r="B37" s="55">
        <v>61</v>
      </c>
      <c r="C37" s="2">
        <v>4390.96</v>
      </c>
      <c r="D37" s="58">
        <v>14</v>
      </c>
      <c r="E37" s="2">
        <v>730.86</v>
      </c>
      <c r="F37" s="55">
        <v>2</v>
      </c>
      <c r="G37" s="2">
        <v>36.4</v>
      </c>
      <c r="H37" s="2">
        <v>0</v>
      </c>
      <c r="I37" s="81">
        <f t="shared" si="4"/>
        <v>-4390.96</v>
      </c>
      <c r="J37" s="81">
        <f t="shared" si="5"/>
        <v>-730.86</v>
      </c>
      <c r="K37" s="81">
        <v>-36.4</v>
      </c>
      <c r="L37" s="82"/>
      <c r="M37" s="82"/>
    </row>
    <row r="38" spans="1:13" x14ac:dyDescent="0.25">
      <c r="A38" s="90">
        <v>355030</v>
      </c>
      <c r="B38" s="2">
        <v>0</v>
      </c>
      <c r="C38" s="2">
        <v>0</v>
      </c>
      <c r="D38" s="58">
        <v>2</v>
      </c>
      <c r="E38" s="2">
        <v>76.400000000000006</v>
      </c>
      <c r="F38" s="55">
        <v>0</v>
      </c>
      <c r="G38" s="2">
        <v>0</v>
      </c>
      <c r="H38" s="2">
        <v>0</v>
      </c>
      <c r="I38" s="81">
        <f t="shared" si="4"/>
        <v>0</v>
      </c>
      <c r="J38" s="81">
        <f t="shared" si="5"/>
        <v>-76.400000000000006</v>
      </c>
      <c r="K38" s="81">
        <v>0</v>
      </c>
      <c r="L38" s="82"/>
      <c r="M38" s="82"/>
    </row>
    <row r="39" spans="1:13" x14ac:dyDescent="0.25">
      <c r="A39" s="54" t="s">
        <v>123</v>
      </c>
      <c r="B39" s="55">
        <v>39</v>
      </c>
      <c r="C39" s="2">
        <v>4015.48</v>
      </c>
      <c r="D39" s="58">
        <v>7</v>
      </c>
      <c r="E39" s="2">
        <v>571.6</v>
      </c>
      <c r="F39" s="55">
        <v>0</v>
      </c>
      <c r="G39" s="2">
        <v>0</v>
      </c>
      <c r="H39" s="2">
        <v>0</v>
      </c>
      <c r="I39" s="81">
        <f t="shared" si="4"/>
        <v>-4015.48</v>
      </c>
      <c r="J39" s="81">
        <f t="shared" si="5"/>
        <v>-571.6</v>
      </c>
      <c r="K39" s="81">
        <v>0</v>
      </c>
    </row>
    <row r="40" spans="1:13" x14ac:dyDescent="0.25">
      <c r="A40" s="54" t="s">
        <v>135</v>
      </c>
      <c r="B40" s="55">
        <v>0</v>
      </c>
      <c r="C40" s="2">
        <v>0</v>
      </c>
      <c r="D40" s="58">
        <v>4</v>
      </c>
      <c r="E40" s="2">
        <v>291.44</v>
      </c>
      <c r="F40" s="55">
        <v>0</v>
      </c>
      <c r="G40" s="2">
        <v>0</v>
      </c>
      <c r="H40" s="2">
        <v>0</v>
      </c>
      <c r="I40" s="81">
        <f t="shared" si="4"/>
        <v>0</v>
      </c>
      <c r="J40" s="81">
        <f t="shared" si="5"/>
        <v>-291.44</v>
      </c>
      <c r="K40" s="81">
        <v>0</v>
      </c>
    </row>
    <row r="41" spans="1:13" x14ac:dyDescent="0.25">
      <c r="A41" s="54" t="s">
        <v>225</v>
      </c>
      <c r="B41" s="55">
        <v>2</v>
      </c>
      <c r="C41" s="2">
        <v>97.12</v>
      </c>
      <c r="D41" s="58">
        <v>0</v>
      </c>
      <c r="E41" s="2">
        <v>0</v>
      </c>
      <c r="F41" s="55">
        <v>0</v>
      </c>
      <c r="G41" s="2">
        <v>0</v>
      </c>
      <c r="H41" s="2">
        <v>0</v>
      </c>
      <c r="I41" s="81">
        <f t="shared" si="4"/>
        <v>-97.12</v>
      </c>
      <c r="J41" s="81">
        <f t="shared" si="5"/>
        <v>0</v>
      </c>
      <c r="K41" s="81">
        <v>0</v>
      </c>
    </row>
    <row r="42" spans="1:13" x14ac:dyDescent="0.25">
      <c r="A42" s="54" t="s">
        <v>310</v>
      </c>
      <c r="B42" s="55">
        <v>1</v>
      </c>
      <c r="C42" s="2">
        <v>127.98</v>
      </c>
      <c r="D42" s="58">
        <v>0</v>
      </c>
      <c r="E42" s="2">
        <v>0</v>
      </c>
      <c r="F42" s="55">
        <v>0</v>
      </c>
      <c r="G42" s="2">
        <v>0</v>
      </c>
      <c r="H42" s="2">
        <v>0</v>
      </c>
      <c r="I42" s="81">
        <f t="shared" si="4"/>
        <v>-127.98</v>
      </c>
      <c r="J42" s="81">
        <f t="shared" si="5"/>
        <v>0</v>
      </c>
      <c r="K42" s="81">
        <v>0</v>
      </c>
    </row>
    <row r="43" spans="1:13" x14ac:dyDescent="0.25">
      <c r="A43" s="54" t="s">
        <v>324</v>
      </c>
      <c r="B43" s="55">
        <v>0</v>
      </c>
      <c r="C43" s="2">
        <v>0</v>
      </c>
      <c r="D43" s="58">
        <v>2</v>
      </c>
      <c r="E43" s="2">
        <v>243.76</v>
      </c>
      <c r="F43" s="55">
        <v>0</v>
      </c>
      <c r="G43" s="2">
        <v>0</v>
      </c>
      <c r="H43" s="2"/>
      <c r="I43" s="81">
        <f t="shared" si="4"/>
        <v>0</v>
      </c>
      <c r="J43" s="81">
        <f t="shared" si="5"/>
        <v>-243.76</v>
      </c>
      <c r="K43" s="81">
        <v>0</v>
      </c>
    </row>
    <row r="44" spans="1:13" x14ac:dyDescent="0.25">
      <c r="A44" s="54" t="s">
        <v>366</v>
      </c>
      <c r="B44" s="55">
        <v>10</v>
      </c>
      <c r="C44" s="2">
        <v>1240.76</v>
      </c>
      <c r="D44" s="58">
        <v>4</v>
      </c>
      <c r="E44" s="2">
        <v>390.4</v>
      </c>
      <c r="F44" s="55">
        <v>0</v>
      </c>
      <c r="G44" s="2">
        <v>0</v>
      </c>
      <c r="H44" s="2">
        <v>0</v>
      </c>
      <c r="I44" s="81">
        <f t="shared" si="4"/>
        <v>-1240.76</v>
      </c>
      <c r="J44" s="81">
        <f t="shared" si="5"/>
        <v>-390.4</v>
      </c>
      <c r="K44" s="81">
        <v>0</v>
      </c>
    </row>
    <row r="45" spans="1:13" x14ac:dyDescent="0.25">
      <c r="A45" s="54" t="s">
        <v>393</v>
      </c>
      <c r="B45" s="55">
        <v>2</v>
      </c>
      <c r="C45" s="2">
        <v>225.1</v>
      </c>
      <c r="D45" s="58">
        <v>0</v>
      </c>
      <c r="E45" s="2">
        <v>0</v>
      </c>
      <c r="F45" s="55">
        <v>0</v>
      </c>
      <c r="G45" s="2">
        <v>0</v>
      </c>
      <c r="H45" s="2">
        <v>0</v>
      </c>
      <c r="I45" s="81">
        <f t="shared" si="4"/>
        <v>-225.1</v>
      </c>
      <c r="J45" s="81">
        <f t="shared" si="5"/>
        <v>0</v>
      </c>
      <c r="K45" s="81">
        <v>0</v>
      </c>
    </row>
    <row r="46" spans="1:13" x14ac:dyDescent="0.25">
      <c r="A46" s="82"/>
    </row>
    <row r="47" spans="1:13" x14ac:dyDescent="0.25">
      <c r="A47" s="53" t="s">
        <v>576</v>
      </c>
      <c r="B47" s="85">
        <f t="shared" ref="B47:H47" si="6">SUBTOTAL(9,B21:B45)</f>
        <v>11077</v>
      </c>
      <c r="C47" s="62">
        <f t="shared" si="6"/>
        <v>966043.57999999984</v>
      </c>
      <c r="D47" s="85">
        <f t="shared" si="6"/>
        <v>8574</v>
      </c>
      <c r="E47" s="62">
        <f t="shared" si="6"/>
        <v>636417.36</v>
      </c>
      <c r="F47" s="85">
        <f t="shared" si="6"/>
        <v>7556</v>
      </c>
      <c r="G47" s="62">
        <f t="shared" si="6"/>
        <v>657172.73999996763</v>
      </c>
      <c r="H47" s="62">
        <f t="shared" si="6"/>
        <v>1150553.08</v>
      </c>
      <c r="I47" s="199">
        <f t="shared" ref="I47" si="7">SUBTOTAL(9,I21:I45)</f>
        <v>184509.49999999994</v>
      </c>
      <c r="J47" s="199">
        <f>SUBTOTAL(9,J21:J45)</f>
        <v>514135.72</v>
      </c>
      <c r="K47" s="199">
        <f>SUBTOTAL(9,K21:K45)</f>
        <v>109862.64666669916</v>
      </c>
    </row>
    <row r="48" spans="1:13" x14ac:dyDescent="0.25">
      <c r="A48" s="82"/>
    </row>
    <row r="49" spans="1:11" x14ac:dyDescent="0.25">
      <c r="B49" s="155"/>
      <c r="C49" s="156"/>
      <c r="D49" s="156"/>
      <c r="E49" s="266" t="s">
        <v>662</v>
      </c>
      <c r="F49" s="266"/>
      <c r="G49" s="156">
        <f>SUM(G21:G34)</f>
        <v>656764.59999996761</v>
      </c>
      <c r="H49" s="156">
        <f>G49/G47*100</f>
        <v>99.937894563307665</v>
      </c>
    </row>
    <row r="50" spans="1:11" x14ac:dyDescent="0.25">
      <c r="B50" s="158"/>
      <c r="C50" s="159"/>
      <c r="D50" s="159"/>
      <c r="E50" s="265" t="s">
        <v>663</v>
      </c>
      <c r="F50" s="265"/>
      <c r="G50" s="159">
        <f>G47-G49</f>
        <v>408.14000000001397</v>
      </c>
      <c r="H50" s="159">
        <f>100-H49</f>
        <v>6.2105436692334592E-2</v>
      </c>
    </row>
    <row r="51" spans="1:11" x14ac:dyDescent="0.25">
      <c r="A51" s="82"/>
    </row>
    <row r="52" spans="1:11" ht="17.25" x14ac:dyDescent="0.25">
      <c r="A52" s="247" t="s">
        <v>747</v>
      </c>
      <c r="B52" s="247"/>
      <c r="C52" s="247"/>
      <c r="D52" s="247"/>
      <c r="E52" s="247"/>
      <c r="F52" s="247"/>
      <c r="G52" s="247"/>
      <c r="H52" s="247"/>
      <c r="I52" s="247"/>
      <c r="J52" s="247"/>
      <c r="K52" s="247"/>
    </row>
    <row r="53" spans="1:11" x14ac:dyDescent="0.25">
      <c r="A53" s="82"/>
    </row>
    <row r="54" spans="1:11" x14ac:dyDescent="0.25">
      <c r="A54" t="s">
        <v>522</v>
      </c>
    </row>
    <row r="55" spans="1:11" x14ac:dyDescent="0.25">
      <c r="A55" t="s">
        <v>523</v>
      </c>
    </row>
    <row r="56" spans="1:11" x14ac:dyDescent="0.25">
      <c r="A56" t="s">
        <v>524</v>
      </c>
    </row>
    <row r="57" spans="1:11" x14ac:dyDescent="0.25">
      <c r="A57" t="s">
        <v>632</v>
      </c>
    </row>
    <row r="58" spans="1:11" x14ac:dyDescent="0.25">
      <c r="A58" t="s">
        <v>525</v>
      </c>
    </row>
    <row r="59" spans="1:11" x14ac:dyDescent="0.25">
      <c r="A59" t="s">
        <v>526</v>
      </c>
    </row>
    <row r="60" spans="1:11" x14ac:dyDescent="0.25">
      <c r="A60" t="s">
        <v>527</v>
      </c>
    </row>
    <row r="61" spans="1:11" x14ac:dyDescent="0.25">
      <c r="A61" t="s">
        <v>528</v>
      </c>
    </row>
    <row r="62" spans="1:11" x14ac:dyDescent="0.25">
      <c r="A62" t="s">
        <v>529</v>
      </c>
    </row>
    <row r="63" spans="1:11" x14ac:dyDescent="0.25">
      <c r="A63" t="s">
        <v>530</v>
      </c>
    </row>
    <row r="64" spans="1:11" x14ac:dyDescent="0.25">
      <c r="A64" t="s">
        <v>531</v>
      </c>
    </row>
    <row r="65" spans="1:1" x14ac:dyDescent="0.25">
      <c r="A65" t="s">
        <v>532</v>
      </c>
    </row>
    <row r="66" spans="1:1" x14ac:dyDescent="0.25">
      <c r="A66" t="s">
        <v>533</v>
      </c>
    </row>
    <row r="67" spans="1:1" x14ac:dyDescent="0.25">
      <c r="A67" t="s">
        <v>534</v>
      </c>
    </row>
    <row r="68" spans="1:1" x14ac:dyDescent="0.25">
      <c r="A68" t="s">
        <v>535</v>
      </c>
    </row>
    <row r="69" spans="1:1" x14ac:dyDescent="0.25">
      <c r="A69" t="s">
        <v>536</v>
      </c>
    </row>
    <row r="70" spans="1:1" x14ac:dyDescent="0.25">
      <c r="A70" t="s">
        <v>537</v>
      </c>
    </row>
    <row r="71" spans="1:1" x14ac:dyDescent="0.25">
      <c r="A71" t="s">
        <v>538</v>
      </c>
    </row>
    <row r="72" spans="1:1" x14ac:dyDescent="0.25">
      <c r="A72" t="s">
        <v>539</v>
      </c>
    </row>
    <row r="73" spans="1:1" x14ac:dyDescent="0.25">
      <c r="A73" t="s">
        <v>540</v>
      </c>
    </row>
    <row r="74" spans="1:1" x14ac:dyDescent="0.25">
      <c r="A74" t="s">
        <v>541</v>
      </c>
    </row>
    <row r="75" spans="1:1" x14ac:dyDescent="0.25">
      <c r="A75" t="s">
        <v>542</v>
      </c>
    </row>
    <row r="76" spans="1:1" x14ac:dyDescent="0.25">
      <c r="A76" t="s">
        <v>543</v>
      </c>
    </row>
    <row r="77" spans="1:1" x14ac:dyDescent="0.25">
      <c r="A77" t="s">
        <v>544</v>
      </c>
    </row>
    <row r="78" spans="1:1" x14ac:dyDescent="0.25">
      <c r="A78" t="s">
        <v>545</v>
      </c>
    </row>
    <row r="79" spans="1:1" x14ac:dyDescent="0.25">
      <c r="A79" t="s">
        <v>546</v>
      </c>
    </row>
    <row r="80" spans="1:1" x14ac:dyDescent="0.25">
      <c r="A80" t="s">
        <v>547</v>
      </c>
    </row>
    <row r="81" spans="1:1" x14ac:dyDescent="0.25">
      <c r="A81" t="s">
        <v>548</v>
      </c>
    </row>
    <row r="82" spans="1:1" x14ac:dyDescent="0.25">
      <c r="A82" t="s">
        <v>549</v>
      </c>
    </row>
    <row r="83" spans="1:1" x14ac:dyDescent="0.25">
      <c r="A83" t="s">
        <v>550</v>
      </c>
    </row>
    <row r="84" spans="1:1" x14ac:dyDescent="0.25">
      <c r="A84" t="s">
        <v>551</v>
      </c>
    </row>
    <row r="85" spans="1:1" x14ac:dyDescent="0.25">
      <c r="A85" t="s">
        <v>633</v>
      </c>
    </row>
    <row r="86" spans="1:1" x14ac:dyDescent="0.25">
      <c r="A86" t="s">
        <v>553</v>
      </c>
    </row>
    <row r="87" spans="1:1" x14ac:dyDescent="0.25">
      <c r="A87" t="s">
        <v>554</v>
      </c>
    </row>
    <row r="88" spans="1:1" x14ac:dyDescent="0.25">
      <c r="A88" t="s">
        <v>555</v>
      </c>
    </row>
    <row r="89" spans="1:1" x14ac:dyDescent="0.25">
      <c r="A89" t="s">
        <v>556</v>
      </c>
    </row>
    <row r="90" spans="1:1" x14ac:dyDescent="0.25">
      <c r="A90" t="s">
        <v>557</v>
      </c>
    </row>
    <row r="91" spans="1:1" x14ac:dyDescent="0.25">
      <c r="A91" t="s">
        <v>558</v>
      </c>
    </row>
    <row r="92" spans="1:1" x14ac:dyDescent="0.25">
      <c r="A92" t="s">
        <v>559</v>
      </c>
    </row>
    <row r="93" spans="1:1" x14ac:dyDescent="0.25">
      <c r="A93" t="s">
        <v>560</v>
      </c>
    </row>
    <row r="94" spans="1:1" x14ac:dyDescent="0.25">
      <c r="A94" t="s">
        <v>561</v>
      </c>
    </row>
    <row r="95" spans="1:1" x14ac:dyDescent="0.25">
      <c r="A95" t="s">
        <v>562</v>
      </c>
    </row>
    <row r="96" spans="1:1" x14ac:dyDescent="0.25">
      <c r="A96" t="s">
        <v>563</v>
      </c>
    </row>
    <row r="97" spans="1:1" x14ac:dyDescent="0.25">
      <c r="A97" t="s">
        <v>564</v>
      </c>
    </row>
    <row r="98" spans="1:1" x14ac:dyDescent="0.25">
      <c r="A98" t="s">
        <v>565</v>
      </c>
    </row>
    <row r="99" spans="1:1" x14ac:dyDescent="0.25">
      <c r="A99" t="s">
        <v>566</v>
      </c>
    </row>
    <row r="100" spans="1:1" x14ac:dyDescent="0.25">
      <c r="A100" t="s">
        <v>567</v>
      </c>
    </row>
    <row r="101" spans="1:1" x14ac:dyDescent="0.25">
      <c r="A101" t="s">
        <v>568</v>
      </c>
    </row>
    <row r="102" spans="1:1" x14ac:dyDescent="0.25">
      <c r="A102" t="s">
        <v>569</v>
      </c>
    </row>
    <row r="103" spans="1:1" x14ac:dyDescent="0.25">
      <c r="A103" t="s">
        <v>570</v>
      </c>
    </row>
    <row r="104" spans="1:1" x14ac:dyDescent="0.25">
      <c r="A104" t="s">
        <v>571</v>
      </c>
    </row>
    <row r="105" spans="1:1" x14ac:dyDescent="0.25">
      <c r="A105" t="s">
        <v>572</v>
      </c>
    </row>
    <row r="106" spans="1:1" x14ac:dyDescent="0.25">
      <c r="A106" t="s">
        <v>573</v>
      </c>
    </row>
    <row r="107" spans="1:1" x14ac:dyDescent="0.25">
      <c r="A107" t="s">
        <v>574</v>
      </c>
    </row>
    <row r="108" spans="1:1" x14ac:dyDescent="0.25">
      <c r="A108" t="s">
        <v>683</v>
      </c>
    </row>
    <row r="109" spans="1:1" x14ac:dyDescent="0.25">
      <c r="A109" t="s">
        <v>684</v>
      </c>
    </row>
    <row r="110" spans="1:1" x14ac:dyDescent="0.25">
      <c r="A110" t="s">
        <v>748</v>
      </c>
    </row>
    <row r="111" spans="1:1" x14ac:dyDescent="0.25">
      <c r="A111" t="s">
        <v>749</v>
      </c>
    </row>
    <row r="112" spans="1:1" x14ac:dyDescent="0.25">
      <c r="A112" t="s">
        <v>750</v>
      </c>
    </row>
    <row r="113" spans="1:1" x14ac:dyDescent="0.25">
      <c r="A113" t="s">
        <v>751</v>
      </c>
    </row>
    <row r="114" spans="1:1" x14ac:dyDescent="0.25">
      <c r="A114" t="s">
        <v>752</v>
      </c>
    </row>
    <row r="115" spans="1:1" x14ac:dyDescent="0.25">
      <c r="A115" t="s">
        <v>753</v>
      </c>
    </row>
    <row r="116" spans="1:1" x14ac:dyDescent="0.25">
      <c r="A116" t="s">
        <v>754</v>
      </c>
    </row>
    <row r="117" spans="1:1" x14ac:dyDescent="0.25">
      <c r="A117" t="s">
        <v>755</v>
      </c>
    </row>
  </sheetData>
  <autoFilter ref="A20:J44" xr:uid="{00000000-0009-0000-0000-000004000000}">
    <sortState xmlns:xlrd2="http://schemas.microsoft.com/office/spreadsheetml/2017/richdata2" ref="A18:H41">
      <sortCondition ref="A18:A40"/>
    </sortState>
  </autoFilter>
  <sortState xmlns:xlrd2="http://schemas.microsoft.com/office/spreadsheetml/2017/richdata2" ref="A21:J45">
    <sortCondition descending="1" ref="G21:G45"/>
  </sortState>
  <mergeCells count="14">
    <mergeCell ref="L19:N19"/>
    <mergeCell ref="I19:K19"/>
    <mergeCell ref="A52:K52"/>
    <mergeCell ref="E50:F50"/>
    <mergeCell ref="E49:F49"/>
    <mergeCell ref="B19:C19"/>
    <mergeCell ref="D19:E19"/>
    <mergeCell ref="F19:G19"/>
    <mergeCell ref="A2:I2"/>
    <mergeCell ref="A3:I3"/>
    <mergeCell ref="B5:C5"/>
    <mergeCell ref="D5:E5"/>
    <mergeCell ref="F5:G5"/>
    <mergeCell ref="H5:J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O137"/>
  <sheetViews>
    <sheetView workbookViewId="0"/>
  </sheetViews>
  <sheetFormatPr defaultRowHeight="15" x14ac:dyDescent="0.25"/>
  <cols>
    <col min="1" max="1" width="64" customWidth="1"/>
    <col min="2" max="2" width="8" customWidth="1"/>
    <col min="3" max="3" width="13" customWidth="1"/>
    <col min="4" max="4" width="9.7109375" customWidth="1"/>
    <col min="5" max="7" width="13.85546875" customWidth="1"/>
    <col min="8" max="11" width="14.7109375" customWidth="1"/>
    <col min="12" max="14" width="9.42578125" customWidth="1"/>
    <col min="15" max="15" width="11.5703125" bestFit="1" customWidth="1"/>
  </cols>
  <sheetData>
    <row r="2" spans="1:13" ht="15.75" x14ac:dyDescent="0.25">
      <c r="A2" s="257" t="s">
        <v>687</v>
      </c>
      <c r="B2" s="257"/>
      <c r="C2" s="257"/>
      <c r="D2" s="257"/>
      <c r="E2" s="257"/>
      <c r="F2" s="257"/>
      <c r="G2" s="257"/>
      <c r="H2" s="257"/>
      <c r="I2" s="257"/>
    </row>
    <row r="3" spans="1:13" ht="15.75" x14ac:dyDescent="0.25">
      <c r="A3" s="257" t="s">
        <v>736</v>
      </c>
      <c r="B3" s="257"/>
      <c r="C3" s="257"/>
      <c r="D3" s="257"/>
      <c r="E3" s="257"/>
      <c r="F3" s="257"/>
      <c r="G3" s="257"/>
      <c r="H3" s="257"/>
      <c r="I3" s="257"/>
    </row>
    <row r="5" spans="1:13" x14ac:dyDescent="0.25">
      <c r="B5" s="258" t="s">
        <v>652</v>
      </c>
      <c r="C5" s="258"/>
      <c r="D5" s="259" t="s">
        <v>686</v>
      </c>
      <c r="E5" s="259"/>
      <c r="F5" s="255" t="s">
        <v>741</v>
      </c>
      <c r="G5" s="255"/>
      <c r="H5" s="256" t="s">
        <v>653</v>
      </c>
      <c r="I5" s="256"/>
      <c r="J5" s="256"/>
    </row>
    <row r="6" spans="1:13" x14ac:dyDescent="0.25">
      <c r="A6" s="53" t="s">
        <v>658</v>
      </c>
      <c r="B6" s="52" t="s">
        <v>650</v>
      </c>
      <c r="C6" s="52" t="s">
        <v>651</v>
      </c>
      <c r="D6" s="52" t="s">
        <v>650</v>
      </c>
      <c r="E6" s="52" t="s">
        <v>651</v>
      </c>
      <c r="F6" s="181" t="s">
        <v>650</v>
      </c>
      <c r="G6" s="181" t="s">
        <v>651</v>
      </c>
      <c r="H6" s="60">
        <v>2019</v>
      </c>
      <c r="I6" s="53">
        <v>2020</v>
      </c>
      <c r="J6" s="180">
        <v>2021</v>
      </c>
      <c r="K6" s="187"/>
      <c r="L6" s="187"/>
      <c r="M6" s="187"/>
    </row>
    <row r="7" spans="1:13" x14ac:dyDescent="0.25">
      <c r="A7" s="63" t="s">
        <v>617</v>
      </c>
      <c r="B7" s="127">
        <v>2694</v>
      </c>
      <c r="C7" s="128">
        <v>344778.12</v>
      </c>
      <c r="D7" s="129">
        <v>1899</v>
      </c>
      <c r="E7" s="130">
        <v>243034.02</v>
      </c>
      <c r="F7" s="204">
        <v>2789</v>
      </c>
      <c r="G7" s="130">
        <v>356936.21999999555</v>
      </c>
      <c r="H7" s="131">
        <f t="shared" ref="H7:H22" si="0">C7/$C$23*100</f>
        <v>25.606490676971109</v>
      </c>
      <c r="I7" s="131">
        <f t="shared" ref="I7:I22" si="1">E7/$E$23*100</f>
        <v>26.365480791481616</v>
      </c>
      <c r="J7" s="131">
        <f>G7/$G$23*100</f>
        <v>24.852709547065384</v>
      </c>
      <c r="K7" s="188"/>
      <c r="L7" s="189"/>
      <c r="M7" s="189"/>
    </row>
    <row r="8" spans="1:13" x14ac:dyDescent="0.25">
      <c r="A8" s="63" t="s">
        <v>621</v>
      </c>
      <c r="B8" s="127">
        <v>1468</v>
      </c>
      <c r="C8" s="128">
        <v>331797.36</v>
      </c>
      <c r="D8" s="129">
        <v>981</v>
      </c>
      <c r="E8" s="130">
        <v>221725.62</v>
      </c>
      <c r="F8" s="204">
        <v>1600</v>
      </c>
      <c r="G8" s="130">
        <v>361632.00000000291</v>
      </c>
      <c r="H8" s="131">
        <f t="shared" si="0"/>
        <v>24.642416419822776</v>
      </c>
      <c r="I8" s="131">
        <f t="shared" si="1"/>
        <v>24.05384470490737</v>
      </c>
      <c r="J8" s="131">
        <f t="shared" ref="J8:J23" si="2">G8/$G$23*100</f>
        <v>25.179666717276639</v>
      </c>
      <c r="K8" s="188"/>
      <c r="L8" s="189"/>
      <c r="M8" s="189"/>
    </row>
    <row r="9" spans="1:13" x14ac:dyDescent="0.25">
      <c r="A9" s="63" t="s">
        <v>619</v>
      </c>
      <c r="B9" s="127">
        <v>1335</v>
      </c>
      <c r="C9" s="128">
        <v>195764.4</v>
      </c>
      <c r="D9" s="129">
        <v>929</v>
      </c>
      <c r="E9" s="130">
        <v>136228.56</v>
      </c>
      <c r="F9" s="204">
        <v>1503</v>
      </c>
      <c r="G9" s="130">
        <v>220399.92000000805</v>
      </c>
      <c r="H9" s="131">
        <f t="shared" si="0"/>
        <v>14.539319616577885</v>
      </c>
      <c r="I9" s="131">
        <f t="shared" si="1"/>
        <v>14.778718970830507</v>
      </c>
      <c r="J9" s="131">
        <f t="shared" si="2"/>
        <v>15.345977485716396</v>
      </c>
      <c r="K9" s="188"/>
      <c r="L9" s="189"/>
      <c r="M9" s="189"/>
    </row>
    <row r="10" spans="1:13" x14ac:dyDescent="0.25">
      <c r="A10" s="63" t="s">
        <v>613</v>
      </c>
      <c r="B10" s="127">
        <v>2123</v>
      </c>
      <c r="C10" s="128">
        <v>122582.02</v>
      </c>
      <c r="D10" s="129">
        <v>1390</v>
      </c>
      <c r="E10" s="130">
        <v>80258.600000000006</v>
      </c>
      <c r="F10" s="204">
        <v>2316</v>
      </c>
      <c r="G10" s="130">
        <v>133725.84000000477</v>
      </c>
      <c r="H10" s="131">
        <f t="shared" si="0"/>
        <v>9.1041025233686135</v>
      </c>
      <c r="I10" s="131">
        <f t="shared" si="1"/>
        <v>8.7068327991743981</v>
      </c>
      <c r="J10" s="131">
        <f t="shared" si="2"/>
        <v>9.3110457113528522</v>
      </c>
      <c r="K10" s="188"/>
      <c r="L10" s="189"/>
      <c r="M10" s="189"/>
    </row>
    <row r="11" spans="1:13" x14ac:dyDescent="0.25">
      <c r="A11" s="63" t="s">
        <v>614</v>
      </c>
      <c r="B11" s="127">
        <v>6309</v>
      </c>
      <c r="C11" s="128">
        <v>111921.66</v>
      </c>
      <c r="D11" s="129">
        <v>4439</v>
      </c>
      <c r="E11" s="130">
        <v>78747.86</v>
      </c>
      <c r="F11" s="204">
        <v>6624</v>
      </c>
      <c r="G11" s="130">
        <v>117509.76000001289</v>
      </c>
      <c r="H11" s="131">
        <f t="shared" si="0"/>
        <v>8.3123631608094239</v>
      </c>
      <c r="I11" s="131">
        <f t="shared" si="1"/>
        <v>8.5429405735060602</v>
      </c>
      <c r="J11" s="131">
        <f t="shared" si="2"/>
        <v>8.181954563831372</v>
      </c>
      <c r="K11" s="188"/>
      <c r="L11" s="189"/>
      <c r="M11" s="189"/>
    </row>
    <row r="12" spans="1:13" x14ac:dyDescent="0.25">
      <c r="A12" s="63" t="s">
        <v>616</v>
      </c>
      <c r="B12" s="127">
        <v>1160</v>
      </c>
      <c r="C12" s="128">
        <v>92080.8</v>
      </c>
      <c r="D12" s="129">
        <v>789</v>
      </c>
      <c r="E12" s="130">
        <v>62630.82</v>
      </c>
      <c r="F12" s="204">
        <v>1144</v>
      </c>
      <c r="G12" s="130">
        <v>90810.72000000054</v>
      </c>
      <c r="H12" s="131">
        <f t="shared" si="0"/>
        <v>6.8387928640252502</v>
      </c>
      <c r="I12" s="131">
        <f t="shared" si="1"/>
        <v>6.7944877909057437</v>
      </c>
      <c r="J12" s="131">
        <f t="shared" si="2"/>
        <v>6.3229572160536778</v>
      </c>
      <c r="K12" s="188"/>
      <c r="L12" s="189"/>
      <c r="M12" s="189"/>
    </row>
    <row r="13" spans="1:13" x14ac:dyDescent="0.25">
      <c r="A13" s="63" t="s">
        <v>618</v>
      </c>
      <c r="B13" s="127">
        <v>871</v>
      </c>
      <c r="C13" s="128">
        <v>85392.84</v>
      </c>
      <c r="D13" s="129">
        <v>600</v>
      </c>
      <c r="E13" s="130">
        <v>58824</v>
      </c>
      <c r="F13" s="204">
        <v>946</v>
      </c>
      <c r="G13" s="130">
        <v>92745.83999999873</v>
      </c>
      <c r="H13" s="131">
        <f t="shared" si="0"/>
        <v>6.3420815721719395</v>
      </c>
      <c r="I13" s="131">
        <f t="shared" si="1"/>
        <v>6.3815059392841977</v>
      </c>
      <c r="J13" s="131">
        <f t="shared" si="2"/>
        <v>6.4576955043077326</v>
      </c>
      <c r="K13" s="188"/>
      <c r="L13" s="189"/>
      <c r="M13" s="189"/>
    </row>
    <row r="14" spans="1:13" x14ac:dyDescent="0.25">
      <c r="A14" s="63" t="s">
        <v>620</v>
      </c>
      <c r="B14" s="127">
        <v>208</v>
      </c>
      <c r="C14" s="128">
        <v>43130.879999999997</v>
      </c>
      <c r="D14" s="129">
        <v>132</v>
      </c>
      <c r="E14" s="130">
        <v>27371.52</v>
      </c>
      <c r="F14" s="204">
        <v>206</v>
      </c>
      <c r="G14" s="130">
        <v>42716.160000000091</v>
      </c>
      <c r="H14" s="131">
        <f t="shared" si="0"/>
        <v>3.2033079030930374</v>
      </c>
      <c r="I14" s="131">
        <f t="shared" si="1"/>
        <v>2.9693920414666839</v>
      </c>
      <c r="J14" s="131">
        <f t="shared" si="2"/>
        <v>2.9742353338251521</v>
      </c>
      <c r="K14" s="188"/>
      <c r="L14" s="189"/>
      <c r="M14" s="189"/>
    </row>
    <row r="15" spans="1:13" x14ac:dyDescent="0.25">
      <c r="A15" s="63" t="s">
        <v>615</v>
      </c>
      <c r="B15" s="127">
        <v>620</v>
      </c>
      <c r="C15" s="128">
        <v>11569.2</v>
      </c>
      <c r="D15" s="129">
        <v>449</v>
      </c>
      <c r="E15" s="130">
        <v>8378.34</v>
      </c>
      <c r="F15" s="204">
        <v>674</v>
      </c>
      <c r="G15" s="130">
        <v>12576.839999999922</v>
      </c>
      <c r="H15" s="131">
        <f t="shared" si="0"/>
        <v>0.85923843409788947</v>
      </c>
      <c r="I15" s="131">
        <f t="shared" si="1"/>
        <v>0.90892197863699109</v>
      </c>
      <c r="J15" s="131">
        <f t="shared" si="2"/>
        <v>0.87569860951605227</v>
      </c>
      <c r="K15" s="188"/>
      <c r="L15" s="189"/>
      <c r="M15" s="189"/>
    </row>
    <row r="16" spans="1:13" x14ac:dyDescent="0.25">
      <c r="A16" s="63" t="s">
        <v>628</v>
      </c>
      <c r="B16" s="127">
        <v>22</v>
      </c>
      <c r="C16" s="128">
        <v>3315.18</v>
      </c>
      <c r="D16" s="129">
        <v>14</v>
      </c>
      <c r="E16" s="130">
        <v>2109.66</v>
      </c>
      <c r="F16" s="204">
        <v>16</v>
      </c>
      <c r="G16" s="130">
        <v>2411.0400000000004</v>
      </c>
      <c r="H16" s="131">
        <f t="shared" si="0"/>
        <v>0.24621668498708993</v>
      </c>
      <c r="I16" s="131">
        <f t="shared" si="1"/>
        <v>0.22886590201057899</v>
      </c>
      <c r="J16" s="131">
        <f t="shared" si="2"/>
        <v>0.16787558524141169</v>
      </c>
      <c r="K16" s="188"/>
      <c r="L16" s="189"/>
      <c r="M16" s="189"/>
    </row>
    <row r="17" spans="1:15" x14ac:dyDescent="0.25">
      <c r="A17" s="63" t="s">
        <v>624</v>
      </c>
      <c r="B17" s="127">
        <v>24</v>
      </c>
      <c r="C17" s="128">
        <v>2047.92</v>
      </c>
      <c r="D17" s="129">
        <v>14</v>
      </c>
      <c r="E17" s="130">
        <v>1194.6199999999999</v>
      </c>
      <c r="F17" s="204">
        <v>28</v>
      </c>
      <c r="G17" s="130">
        <v>2389.2399999999993</v>
      </c>
      <c r="H17" s="131">
        <f t="shared" si="0"/>
        <v>0.15209794747759134</v>
      </c>
      <c r="I17" s="131">
        <f t="shared" si="1"/>
        <v>0.12959803184393595</v>
      </c>
      <c r="J17" s="131">
        <f t="shared" si="2"/>
        <v>0.16635769762517019</v>
      </c>
      <c r="K17" s="188"/>
      <c r="L17" s="189"/>
      <c r="M17" s="189"/>
    </row>
    <row r="18" spans="1:15" x14ac:dyDescent="0.25">
      <c r="A18" s="63" t="s">
        <v>626</v>
      </c>
      <c r="B18" s="127">
        <v>12</v>
      </c>
      <c r="C18" s="128">
        <v>1173.24</v>
      </c>
      <c r="D18" s="129">
        <v>6</v>
      </c>
      <c r="E18" s="130">
        <v>586.62</v>
      </c>
      <c r="F18" s="204">
        <v>8</v>
      </c>
      <c r="G18" s="130">
        <v>782.16</v>
      </c>
      <c r="H18" s="131">
        <f t="shared" si="0"/>
        <v>8.7135921275542622E-2</v>
      </c>
      <c r="I18" s="131">
        <f t="shared" si="1"/>
        <v>6.3639314125236227E-2</v>
      </c>
      <c r="J18" s="131">
        <f t="shared" si="2"/>
        <v>5.4460136601807742E-2</v>
      </c>
      <c r="K18" s="188"/>
      <c r="L18" s="189"/>
      <c r="M18" s="189"/>
    </row>
    <row r="19" spans="1:15" x14ac:dyDescent="0.25">
      <c r="A19" s="63" t="s">
        <v>625</v>
      </c>
      <c r="B19" s="127">
        <v>8</v>
      </c>
      <c r="C19" s="132">
        <v>522.88</v>
      </c>
      <c r="D19" s="129">
        <v>5</v>
      </c>
      <c r="E19" s="130">
        <v>326.8</v>
      </c>
      <c r="F19" s="204">
        <v>11</v>
      </c>
      <c r="G19" s="130">
        <v>718.96</v>
      </c>
      <c r="H19" s="131">
        <f t="shared" si="0"/>
        <v>3.883402416944165E-2</v>
      </c>
      <c r="I19" s="131">
        <f t="shared" si="1"/>
        <v>3.5452810773801101E-2</v>
      </c>
      <c r="J19" s="131">
        <f t="shared" si="2"/>
        <v>5.0059655072153646E-2</v>
      </c>
      <c r="K19" s="188"/>
      <c r="L19" s="189"/>
      <c r="M19" s="189"/>
    </row>
    <row r="20" spans="1:15" x14ac:dyDescent="0.25">
      <c r="A20" s="63" t="s">
        <v>623</v>
      </c>
      <c r="B20" s="127">
        <v>3</v>
      </c>
      <c r="C20" s="132">
        <v>158.76</v>
      </c>
      <c r="D20" s="129">
        <v>3</v>
      </c>
      <c r="E20" s="130">
        <v>158.76</v>
      </c>
      <c r="F20" s="204">
        <v>4</v>
      </c>
      <c r="G20" s="130">
        <v>211.68</v>
      </c>
      <c r="H20" s="131">
        <f t="shared" si="0"/>
        <v>1.1791022179353881E-2</v>
      </c>
      <c r="I20" s="131">
        <f t="shared" si="1"/>
        <v>1.7223036225363104E-2</v>
      </c>
      <c r="J20" s="131">
        <f t="shared" si="2"/>
        <v>1.4738828009449045E-2</v>
      </c>
      <c r="K20" s="188"/>
      <c r="L20" s="189"/>
      <c r="M20" s="189"/>
    </row>
    <row r="21" spans="1:15" x14ac:dyDescent="0.25">
      <c r="A21" s="63" t="s">
        <v>627</v>
      </c>
      <c r="B21" s="127">
        <v>1</v>
      </c>
      <c r="C21" s="132">
        <v>138.25</v>
      </c>
      <c r="D21" s="129">
        <v>1</v>
      </c>
      <c r="E21" s="130">
        <v>138.25</v>
      </c>
      <c r="F21" s="204">
        <v>4</v>
      </c>
      <c r="G21" s="130">
        <v>553</v>
      </c>
      <c r="H21" s="131">
        <f t="shared" si="0"/>
        <v>1.0267755204684266E-2</v>
      </c>
      <c r="I21" s="131">
        <f t="shared" si="1"/>
        <v>1.499801434968789E-2</v>
      </c>
      <c r="J21" s="131">
        <f t="shared" si="2"/>
        <v>3.8504213384473365E-2</v>
      </c>
      <c r="K21" s="188"/>
      <c r="L21" s="189"/>
      <c r="M21" s="189"/>
    </row>
    <row r="22" spans="1:15" x14ac:dyDescent="0.25">
      <c r="A22" s="63" t="s">
        <v>622</v>
      </c>
      <c r="B22" s="127">
        <v>6</v>
      </c>
      <c r="C22" s="132">
        <v>74.64</v>
      </c>
      <c r="D22" s="129">
        <v>6</v>
      </c>
      <c r="E22" s="130">
        <v>74.64</v>
      </c>
      <c r="F22" s="204">
        <v>7</v>
      </c>
      <c r="G22" s="130">
        <v>87.08</v>
      </c>
      <c r="H22" s="131">
        <f t="shared" si="0"/>
        <v>5.5434737683734804E-3</v>
      </c>
      <c r="I22" s="131">
        <f t="shared" si="1"/>
        <v>8.09730047783511E-3</v>
      </c>
      <c r="J22" s="131">
        <f t="shared" si="2"/>
        <v>6.0631951202892225E-3</v>
      </c>
      <c r="K22" s="188"/>
      <c r="L22" s="189"/>
      <c r="M22" s="189"/>
    </row>
    <row r="23" spans="1:15" x14ac:dyDescent="0.25">
      <c r="A23" s="67" t="s">
        <v>2</v>
      </c>
      <c r="B23" s="133">
        <v>16864</v>
      </c>
      <c r="C23" s="134">
        <v>1346448.15</v>
      </c>
      <c r="D23" s="135">
        <v>11657</v>
      </c>
      <c r="E23" s="136">
        <v>921788.69</v>
      </c>
      <c r="F23" s="205">
        <f>SUM(F7:F22)</f>
        <v>17880</v>
      </c>
      <c r="G23" s="136">
        <f>SUM(G7:G22)</f>
        <v>1436206.4600000232</v>
      </c>
      <c r="H23" s="137">
        <f t="shared" ref="H23" si="3">C23/$C$23*100</f>
        <v>100</v>
      </c>
      <c r="I23" s="137">
        <f t="shared" ref="I23" si="4">E23/$E$23*100</f>
        <v>100</v>
      </c>
      <c r="J23" s="62">
        <f t="shared" si="2"/>
        <v>100</v>
      </c>
      <c r="K23" s="190"/>
      <c r="L23" s="191"/>
      <c r="M23" s="191"/>
    </row>
    <row r="29" spans="1:15" x14ac:dyDescent="0.25">
      <c r="B29" s="258" t="s">
        <v>652</v>
      </c>
      <c r="C29" s="258"/>
      <c r="D29" s="259" t="s">
        <v>686</v>
      </c>
      <c r="E29" s="259"/>
      <c r="F29" s="255" t="s">
        <v>741</v>
      </c>
      <c r="G29" s="255"/>
      <c r="H29" s="71" t="s">
        <v>655</v>
      </c>
      <c r="I29" s="256" t="s">
        <v>656</v>
      </c>
      <c r="J29" s="256"/>
      <c r="K29" s="256"/>
      <c r="L29" s="251" t="s">
        <v>711</v>
      </c>
      <c r="M29" s="251"/>
      <c r="N29" s="251"/>
    </row>
    <row r="30" spans="1:15" x14ac:dyDescent="0.25">
      <c r="A30" s="53" t="s">
        <v>634</v>
      </c>
      <c r="B30" s="52" t="s">
        <v>650</v>
      </c>
      <c r="C30" s="52" t="s">
        <v>651</v>
      </c>
      <c r="D30" s="52" t="s">
        <v>650</v>
      </c>
      <c r="E30" s="52" t="s">
        <v>651</v>
      </c>
      <c r="F30" s="181" t="s">
        <v>650</v>
      </c>
      <c r="G30" s="181" t="s">
        <v>651</v>
      </c>
      <c r="H30" s="52" t="s">
        <v>651</v>
      </c>
      <c r="I30" s="60">
        <v>2019</v>
      </c>
      <c r="J30" s="53">
        <v>2020</v>
      </c>
      <c r="K30" s="180" t="s">
        <v>745</v>
      </c>
      <c r="L30" s="162">
        <v>2019</v>
      </c>
      <c r="M30" s="162">
        <v>2020</v>
      </c>
      <c r="N30" s="181">
        <v>2021</v>
      </c>
    </row>
    <row r="31" spans="1:15" x14ac:dyDescent="0.25">
      <c r="A31" s="54" t="s">
        <v>79</v>
      </c>
      <c r="B31" s="55">
        <v>2770</v>
      </c>
      <c r="C31" s="2">
        <v>223972.44</v>
      </c>
      <c r="D31" s="58">
        <v>2682</v>
      </c>
      <c r="E31" s="2">
        <v>222836.98</v>
      </c>
      <c r="F31" s="55">
        <v>3814</v>
      </c>
      <c r="G31" s="2">
        <v>311281.31999999366</v>
      </c>
      <c r="H31" s="2">
        <v>223245.9</v>
      </c>
      <c r="I31" s="81">
        <f t="shared" ref="I31:I66" si="5">H31-C31</f>
        <v>-726.54000000000815</v>
      </c>
      <c r="J31" s="81">
        <f t="shared" ref="J31:J51" si="6">H31-E31</f>
        <v>408.9199999999837</v>
      </c>
      <c r="K31" s="81">
        <v>-162450.71999999366</v>
      </c>
      <c r="L31" s="120">
        <f>C31/H31*100</f>
        <v>100.32544382673993</v>
      </c>
      <c r="M31" s="120">
        <f>E31/H31*100</f>
        <v>99.816829782764216</v>
      </c>
      <c r="N31" s="182">
        <v>209.15142450544016</v>
      </c>
      <c r="O31" s="182"/>
    </row>
    <row r="32" spans="1:15" x14ac:dyDescent="0.25">
      <c r="A32" s="54" t="s">
        <v>264</v>
      </c>
      <c r="B32" s="55">
        <v>918</v>
      </c>
      <c r="C32" s="2">
        <v>81655.06</v>
      </c>
      <c r="D32" s="58">
        <v>398</v>
      </c>
      <c r="E32" s="2">
        <v>35791.46</v>
      </c>
      <c r="F32" s="55">
        <v>1252</v>
      </c>
      <c r="G32" s="2">
        <v>111680.40000000158</v>
      </c>
      <c r="H32" s="2">
        <v>142275.38</v>
      </c>
      <c r="I32" s="81">
        <f t="shared" si="5"/>
        <v>60620.320000000007</v>
      </c>
      <c r="J32" s="81">
        <f t="shared" si="6"/>
        <v>106483.92000000001</v>
      </c>
      <c r="K32" s="81">
        <v>-16830.146666668239</v>
      </c>
      <c r="O32" s="182"/>
    </row>
    <row r="33" spans="1:15" x14ac:dyDescent="0.25">
      <c r="A33" s="54" t="s">
        <v>413</v>
      </c>
      <c r="B33" s="55">
        <v>924</v>
      </c>
      <c r="C33" s="2">
        <v>73582.7</v>
      </c>
      <c r="D33" s="58">
        <v>498</v>
      </c>
      <c r="E33" s="2">
        <v>39584.080000000002</v>
      </c>
      <c r="F33" s="55">
        <v>1290</v>
      </c>
      <c r="G33" s="2">
        <v>103528.07000000114</v>
      </c>
      <c r="H33" s="2">
        <v>69600.61</v>
      </c>
      <c r="I33" s="81">
        <f t="shared" si="5"/>
        <v>-3982.0899999999965</v>
      </c>
      <c r="J33" s="81">
        <f t="shared" si="6"/>
        <v>30016.53</v>
      </c>
      <c r="K33" s="81">
        <v>-57127.663333334473</v>
      </c>
      <c r="O33" s="182"/>
    </row>
    <row r="34" spans="1:15" x14ac:dyDescent="0.25">
      <c r="A34" s="54" t="s">
        <v>320</v>
      </c>
      <c r="B34" s="55">
        <v>666</v>
      </c>
      <c r="C34" s="2">
        <v>55958.559999999998</v>
      </c>
      <c r="D34" s="58">
        <v>281</v>
      </c>
      <c r="E34" s="2">
        <v>22883.32</v>
      </c>
      <c r="F34" s="55">
        <v>987</v>
      </c>
      <c r="G34" s="2">
        <v>85847.940000000104</v>
      </c>
      <c r="H34" s="2">
        <v>72603.48</v>
      </c>
      <c r="I34" s="81">
        <f t="shared" si="5"/>
        <v>16644.919999999998</v>
      </c>
      <c r="J34" s="81">
        <f t="shared" si="6"/>
        <v>49720.159999999996</v>
      </c>
      <c r="K34" s="81">
        <v>-37445.620000000104</v>
      </c>
      <c r="O34" s="182"/>
    </row>
    <row r="35" spans="1:15" x14ac:dyDescent="0.25">
      <c r="A35" s="54" t="s">
        <v>55</v>
      </c>
      <c r="B35" s="55">
        <v>742</v>
      </c>
      <c r="C35" s="2">
        <v>58235</v>
      </c>
      <c r="D35" s="58">
        <v>724</v>
      </c>
      <c r="E35" s="2">
        <v>54972.98</v>
      </c>
      <c r="F35" s="55">
        <v>1074</v>
      </c>
      <c r="G35" s="2">
        <v>83645.480000000272</v>
      </c>
      <c r="H35" s="2">
        <v>56092.160000000003</v>
      </c>
      <c r="I35" s="81">
        <f t="shared" si="5"/>
        <v>-2142.8399999999965</v>
      </c>
      <c r="J35" s="81">
        <f t="shared" si="6"/>
        <v>1119.1800000000003</v>
      </c>
      <c r="K35" s="81">
        <v>-46250.706666666934</v>
      </c>
      <c r="O35" s="182"/>
    </row>
    <row r="36" spans="1:15" x14ac:dyDescent="0.25">
      <c r="A36" s="54" t="s">
        <v>359</v>
      </c>
      <c r="B36" s="55">
        <v>636</v>
      </c>
      <c r="C36" s="2">
        <v>54741.86</v>
      </c>
      <c r="D36" s="58">
        <v>314</v>
      </c>
      <c r="E36" s="2">
        <v>26949.21</v>
      </c>
      <c r="F36" s="55">
        <v>912</v>
      </c>
      <c r="G36" s="2">
        <v>79365.830000000031</v>
      </c>
      <c r="H36" s="2">
        <v>52224.959999999999</v>
      </c>
      <c r="I36" s="81">
        <f t="shared" si="5"/>
        <v>-2516.9000000000015</v>
      </c>
      <c r="J36" s="81">
        <f t="shared" si="6"/>
        <v>25275.75</v>
      </c>
      <c r="K36" s="81">
        <v>-44549.190000000031</v>
      </c>
      <c r="O36" s="182"/>
    </row>
    <row r="37" spans="1:15" x14ac:dyDescent="0.25">
      <c r="A37" s="54" t="s">
        <v>172</v>
      </c>
      <c r="B37" s="55">
        <v>632</v>
      </c>
      <c r="C37" s="2">
        <v>46484.54</v>
      </c>
      <c r="D37" s="58">
        <v>302</v>
      </c>
      <c r="E37" s="2">
        <v>22753.55</v>
      </c>
      <c r="F37" s="55">
        <v>842</v>
      </c>
      <c r="G37" s="2">
        <v>62985.889999999687</v>
      </c>
      <c r="H37" s="2">
        <v>30215.81</v>
      </c>
      <c r="I37" s="81">
        <f t="shared" si="5"/>
        <v>-16268.73</v>
      </c>
      <c r="J37" s="81">
        <f t="shared" si="6"/>
        <v>7462.260000000002</v>
      </c>
      <c r="K37" s="81">
        <v>-42842.016666666357</v>
      </c>
      <c r="O37" s="182"/>
    </row>
    <row r="38" spans="1:15" x14ac:dyDescent="0.25">
      <c r="A38" s="54" t="s">
        <v>268</v>
      </c>
      <c r="B38" s="55">
        <v>930</v>
      </c>
      <c r="C38" s="2">
        <v>74172.179999999993</v>
      </c>
      <c r="D38" s="58">
        <v>824</v>
      </c>
      <c r="E38" s="2">
        <v>64227.35</v>
      </c>
      <c r="F38" s="55">
        <v>772</v>
      </c>
      <c r="G38" s="2">
        <v>61201.029999999948</v>
      </c>
      <c r="H38" s="2">
        <v>149590.97</v>
      </c>
      <c r="I38" s="81">
        <f t="shared" si="5"/>
        <v>75418.790000000008</v>
      </c>
      <c r="J38" s="81">
        <f t="shared" si="6"/>
        <v>85363.62</v>
      </c>
      <c r="K38" s="81">
        <v>38526.283333333391</v>
      </c>
      <c r="O38" s="182"/>
    </row>
    <row r="39" spans="1:15" x14ac:dyDescent="0.25">
      <c r="A39" s="54" t="s">
        <v>252</v>
      </c>
      <c r="B39" s="55">
        <v>738</v>
      </c>
      <c r="C39" s="2">
        <v>59499.34</v>
      </c>
      <c r="D39" s="58">
        <v>749</v>
      </c>
      <c r="E39" s="2">
        <v>58398.44</v>
      </c>
      <c r="F39" s="55">
        <v>766</v>
      </c>
      <c r="G39" s="2">
        <v>60394.999999999782</v>
      </c>
      <c r="H39" s="2">
        <v>29654.44</v>
      </c>
      <c r="I39" s="81">
        <f t="shared" si="5"/>
        <v>-29844.899999999998</v>
      </c>
      <c r="J39" s="81">
        <f t="shared" si="6"/>
        <v>-28744.000000000004</v>
      </c>
      <c r="K39" s="81">
        <v>-40625.373333333118</v>
      </c>
      <c r="O39" s="182"/>
    </row>
    <row r="40" spans="1:15" x14ac:dyDescent="0.25">
      <c r="A40" s="54" t="s">
        <v>75</v>
      </c>
      <c r="B40" s="55">
        <v>484</v>
      </c>
      <c r="C40" s="2">
        <v>38892.74</v>
      </c>
      <c r="D40" s="58">
        <v>248</v>
      </c>
      <c r="E40" s="2">
        <v>20600.02</v>
      </c>
      <c r="F40" s="55">
        <v>676</v>
      </c>
      <c r="G40" s="2">
        <v>55562.349999999882</v>
      </c>
      <c r="H40" s="2">
        <v>36275.01</v>
      </c>
      <c r="I40" s="81">
        <f t="shared" si="5"/>
        <v>-2617.7299999999959</v>
      </c>
      <c r="J40" s="81">
        <f t="shared" si="6"/>
        <v>15674.990000000002</v>
      </c>
      <c r="K40" s="81">
        <v>-31379.009999999882</v>
      </c>
      <c r="O40" s="182"/>
    </row>
    <row r="41" spans="1:15" x14ac:dyDescent="0.25">
      <c r="A41" s="54" t="s">
        <v>182</v>
      </c>
      <c r="B41" s="55">
        <v>494</v>
      </c>
      <c r="C41" s="2">
        <v>37259.19</v>
      </c>
      <c r="D41" s="58">
        <v>242</v>
      </c>
      <c r="E41" s="2">
        <v>18869.150000000001</v>
      </c>
      <c r="F41" s="55">
        <v>692</v>
      </c>
      <c r="G41" s="2">
        <v>51208.249999999884</v>
      </c>
      <c r="H41" s="2">
        <v>48081.54</v>
      </c>
      <c r="I41" s="81">
        <f t="shared" si="5"/>
        <v>10822.349999999999</v>
      </c>
      <c r="J41" s="81">
        <f t="shared" si="6"/>
        <v>29212.39</v>
      </c>
      <c r="K41" s="81">
        <v>-19153.889999999883</v>
      </c>
      <c r="O41" s="182"/>
    </row>
    <row r="42" spans="1:15" x14ac:dyDescent="0.25">
      <c r="A42" s="54" t="s">
        <v>14</v>
      </c>
      <c r="B42" s="55">
        <v>544</v>
      </c>
      <c r="C42" s="2">
        <v>40559.800000000003</v>
      </c>
      <c r="D42" s="58">
        <v>560</v>
      </c>
      <c r="E42" s="2">
        <v>41192.42</v>
      </c>
      <c r="F42" s="55">
        <v>658</v>
      </c>
      <c r="G42" s="2">
        <v>49598.399999999914</v>
      </c>
      <c r="H42" s="2">
        <v>37709.61</v>
      </c>
      <c r="I42" s="81">
        <f t="shared" si="5"/>
        <v>-2850.1900000000023</v>
      </c>
      <c r="J42" s="81">
        <f t="shared" si="6"/>
        <v>-3482.8099999999977</v>
      </c>
      <c r="K42" s="81">
        <v>-24458.659999999913</v>
      </c>
      <c r="O42" s="182"/>
    </row>
    <row r="43" spans="1:15" x14ac:dyDescent="0.25">
      <c r="A43" s="54" t="s">
        <v>275</v>
      </c>
      <c r="B43" s="55">
        <v>414</v>
      </c>
      <c r="C43" s="2">
        <v>33367.18</v>
      </c>
      <c r="D43" s="58">
        <v>388</v>
      </c>
      <c r="E43" s="2">
        <v>29491.61</v>
      </c>
      <c r="F43" s="55">
        <v>616</v>
      </c>
      <c r="G43" s="2">
        <v>47654.080000000053</v>
      </c>
      <c r="H43" s="2">
        <v>29476.23</v>
      </c>
      <c r="I43" s="81">
        <f t="shared" si="5"/>
        <v>-3890.9500000000007</v>
      </c>
      <c r="J43" s="81">
        <f t="shared" si="6"/>
        <v>-15.380000000001019</v>
      </c>
      <c r="K43" s="81">
        <v>-28003.260000000053</v>
      </c>
      <c r="O43" s="182"/>
    </row>
    <row r="44" spans="1:15" x14ac:dyDescent="0.25">
      <c r="A44" s="54" t="s">
        <v>74</v>
      </c>
      <c r="B44" s="55">
        <v>684</v>
      </c>
      <c r="C44" s="2">
        <v>51985.120000000003</v>
      </c>
      <c r="D44" s="58">
        <v>680</v>
      </c>
      <c r="E44" s="2">
        <v>51809.88</v>
      </c>
      <c r="F44" s="55">
        <v>622</v>
      </c>
      <c r="G44" s="2">
        <v>46710.280000000108</v>
      </c>
      <c r="H44" s="2">
        <v>69769.91</v>
      </c>
      <c r="I44" s="81">
        <f t="shared" si="5"/>
        <v>17784.79</v>
      </c>
      <c r="J44" s="81">
        <f t="shared" si="6"/>
        <v>17960.030000000006</v>
      </c>
      <c r="K44" s="81">
        <v>-197.00666666676989</v>
      </c>
      <c r="O44" s="182"/>
    </row>
    <row r="45" spans="1:15" x14ac:dyDescent="0.25">
      <c r="A45" s="54" t="s">
        <v>42</v>
      </c>
      <c r="B45" s="55">
        <v>650</v>
      </c>
      <c r="C45" s="2">
        <v>47874.32</v>
      </c>
      <c r="D45" s="58">
        <v>576</v>
      </c>
      <c r="E45" s="2">
        <v>42763.76</v>
      </c>
      <c r="F45" s="55">
        <v>606</v>
      </c>
      <c r="G45" s="2">
        <v>45455.84000000012</v>
      </c>
      <c r="H45" s="2">
        <v>48072.63</v>
      </c>
      <c r="I45" s="81">
        <f t="shared" si="5"/>
        <v>198.30999999999767</v>
      </c>
      <c r="J45" s="81">
        <f t="shared" si="6"/>
        <v>5308.8699999999953</v>
      </c>
      <c r="K45" s="81">
        <v>-13407.420000000122</v>
      </c>
      <c r="O45" s="182"/>
    </row>
    <row r="46" spans="1:15" x14ac:dyDescent="0.25">
      <c r="A46" s="54" t="s">
        <v>179</v>
      </c>
      <c r="B46" s="55">
        <v>364</v>
      </c>
      <c r="C46" s="2">
        <v>29761.200000000001</v>
      </c>
      <c r="D46" s="58">
        <v>312</v>
      </c>
      <c r="E46" s="2">
        <v>25128.01</v>
      </c>
      <c r="F46" s="55">
        <v>506</v>
      </c>
      <c r="G46" s="2">
        <v>40753.160000000105</v>
      </c>
      <c r="H46" s="2">
        <v>36471.040000000001</v>
      </c>
      <c r="I46" s="81">
        <f t="shared" si="5"/>
        <v>6709.84</v>
      </c>
      <c r="J46" s="81">
        <f t="shared" si="6"/>
        <v>11343.030000000002</v>
      </c>
      <c r="K46" s="81">
        <v>-16439.133333333437</v>
      </c>
      <c r="O46" s="182"/>
    </row>
    <row r="47" spans="1:15" x14ac:dyDescent="0.25">
      <c r="A47" s="54" t="s">
        <v>233</v>
      </c>
      <c r="B47" s="55">
        <v>424</v>
      </c>
      <c r="C47" s="2">
        <v>35112.730000000003</v>
      </c>
      <c r="D47" s="58">
        <v>404</v>
      </c>
      <c r="E47" s="2">
        <v>32962.080000000002</v>
      </c>
      <c r="F47" s="55">
        <v>432</v>
      </c>
      <c r="G47" s="2">
        <v>34996.200000000179</v>
      </c>
      <c r="H47" s="2">
        <v>59558.38</v>
      </c>
      <c r="I47" s="81">
        <f t="shared" si="5"/>
        <v>24445.649999999994</v>
      </c>
      <c r="J47" s="81">
        <f t="shared" si="6"/>
        <v>26596.299999999996</v>
      </c>
      <c r="K47" s="81">
        <v>4709.3866666664835</v>
      </c>
      <c r="O47" s="182"/>
    </row>
    <row r="48" spans="1:15" x14ac:dyDescent="0.25">
      <c r="A48" s="54" t="s">
        <v>151</v>
      </c>
      <c r="B48" s="55">
        <v>410</v>
      </c>
      <c r="C48" s="2">
        <v>32204.17</v>
      </c>
      <c r="D48" s="58">
        <v>503</v>
      </c>
      <c r="E48" s="2">
        <v>37555.53</v>
      </c>
      <c r="F48" s="55">
        <v>426</v>
      </c>
      <c r="G48" s="2">
        <v>32640.220000000154</v>
      </c>
      <c r="H48" s="2">
        <v>39242.229999999996</v>
      </c>
      <c r="I48" s="81">
        <f t="shared" si="5"/>
        <v>7038.0599999999977</v>
      </c>
      <c r="J48" s="81">
        <f t="shared" si="6"/>
        <v>1686.6999999999971</v>
      </c>
      <c r="K48" s="81">
        <v>-6478.73333333349</v>
      </c>
      <c r="O48" s="182"/>
    </row>
    <row r="49" spans="1:15" x14ac:dyDescent="0.25">
      <c r="A49" s="54" t="s">
        <v>137</v>
      </c>
      <c r="B49" s="55">
        <v>376</v>
      </c>
      <c r="C49" s="2">
        <v>28249.7</v>
      </c>
      <c r="D49" s="58">
        <v>370</v>
      </c>
      <c r="E49" s="2">
        <v>27542.52</v>
      </c>
      <c r="F49" s="55">
        <v>359</v>
      </c>
      <c r="G49" s="2">
        <v>27340.720000000092</v>
      </c>
      <c r="H49" s="2">
        <v>14408.42</v>
      </c>
      <c r="I49" s="81">
        <f t="shared" si="5"/>
        <v>-13841.28</v>
      </c>
      <c r="J49" s="81">
        <f t="shared" si="6"/>
        <v>-13134.1</v>
      </c>
      <c r="K49" s="81">
        <v>-17735.106666666761</v>
      </c>
      <c r="O49" s="182"/>
    </row>
    <row r="50" spans="1:15" x14ac:dyDescent="0.25">
      <c r="A50" s="54" t="s">
        <v>124</v>
      </c>
      <c r="B50" s="55">
        <v>394</v>
      </c>
      <c r="C50" s="2">
        <v>30849.46</v>
      </c>
      <c r="D50" s="58">
        <v>354</v>
      </c>
      <c r="E50" s="2">
        <v>27114.52</v>
      </c>
      <c r="F50" s="55">
        <v>336</v>
      </c>
      <c r="G50" s="2">
        <v>26395.420000000056</v>
      </c>
      <c r="H50" s="2">
        <v>31213.79</v>
      </c>
      <c r="I50" s="81">
        <f t="shared" si="5"/>
        <v>364.33000000000175</v>
      </c>
      <c r="J50" s="81">
        <f t="shared" si="6"/>
        <v>4099.2700000000004</v>
      </c>
      <c r="K50" s="81">
        <v>-5586.2266666667238</v>
      </c>
      <c r="O50" s="182"/>
    </row>
    <row r="51" spans="1:15" x14ac:dyDescent="0.25">
      <c r="A51" s="54" t="s">
        <v>361</v>
      </c>
      <c r="B51" s="55">
        <v>212</v>
      </c>
      <c r="C51" s="2">
        <v>16536.54</v>
      </c>
      <c r="D51" s="58">
        <v>244</v>
      </c>
      <c r="E51" s="2">
        <v>18020.32</v>
      </c>
      <c r="F51" s="55">
        <v>218</v>
      </c>
      <c r="G51" s="2">
        <v>16136.219999999981</v>
      </c>
      <c r="H51" s="2">
        <v>41122.370000000003</v>
      </c>
      <c r="I51" s="81">
        <f t="shared" si="5"/>
        <v>24585.83</v>
      </c>
      <c r="J51" s="81">
        <f t="shared" si="6"/>
        <v>23102.050000000003</v>
      </c>
      <c r="K51" s="81">
        <v>11278.693333333353</v>
      </c>
      <c r="O51" s="182"/>
    </row>
    <row r="52" spans="1:15" x14ac:dyDescent="0.25">
      <c r="A52" s="54" t="s">
        <v>744</v>
      </c>
      <c r="B52" s="2">
        <v>0</v>
      </c>
      <c r="C52" s="2">
        <v>0</v>
      </c>
      <c r="D52" s="2">
        <v>0</v>
      </c>
      <c r="E52" s="2">
        <v>0</v>
      </c>
      <c r="F52" s="55">
        <v>12</v>
      </c>
      <c r="G52" s="2">
        <v>1167.8400000000001</v>
      </c>
      <c r="H52" s="2">
        <v>0</v>
      </c>
      <c r="I52" s="2">
        <f t="shared" si="5"/>
        <v>0</v>
      </c>
      <c r="J52" s="2">
        <f>I52-D52</f>
        <v>0</v>
      </c>
      <c r="K52" s="81">
        <v>-1167.8400000000001</v>
      </c>
      <c r="O52" s="182"/>
    </row>
    <row r="53" spans="1:15" x14ac:dyDescent="0.25">
      <c r="A53" s="54" t="s">
        <v>222</v>
      </c>
      <c r="B53" s="2">
        <v>0</v>
      </c>
      <c r="C53" s="2">
        <v>0</v>
      </c>
      <c r="D53" s="2">
        <v>0</v>
      </c>
      <c r="E53" s="2">
        <v>0</v>
      </c>
      <c r="F53" s="55">
        <v>2</v>
      </c>
      <c r="G53" s="2">
        <v>225.10000000000002</v>
      </c>
      <c r="H53" s="2">
        <v>0</v>
      </c>
      <c r="I53" s="2">
        <f t="shared" si="5"/>
        <v>0</v>
      </c>
      <c r="J53" s="2">
        <f>I53-D53</f>
        <v>0</v>
      </c>
      <c r="K53" s="81">
        <v>-225.10000000000002</v>
      </c>
      <c r="O53" s="182"/>
    </row>
    <row r="54" spans="1:15" x14ac:dyDescent="0.25">
      <c r="A54" s="54" t="s">
        <v>187</v>
      </c>
      <c r="B54" s="2">
        <v>0</v>
      </c>
      <c r="C54" s="2">
        <v>0</v>
      </c>
      <c r="D54" s="2">
        <v>0</v>
      </c>
      <c r="E54" s="2">
        <v>0</v>
      </c>
      <c r="F54" s="55">
        <v>4</v>
      </c>
      <c r="G54" s="2">
        <v>194.23999999999998</v>
      </c>
      <c r="H54" s="2">
        <v>0</v>
      </c>
      <c r="I54" s="2">
        <f t="shared" si="5"/>
        <v>0</v>
      </c>
      <c r="J54" s="2">
        <f>I54-D54</f>
        <v>0</v>
      </c>
      <c r="K54" s="81">
        <v>-194.23999999999998</v>
      </c>
      <c r="O54" s="182"/>
    </row>
    <row r="55" spans="1:15" x14ac:dyDescent="0.25">
      <c r="A55" s="54" t="s">
        <v>136</v>
      </c>
      <c r="B55" s="2">
        <v>0</v>
      </c>
      <c r="C55" s="2">
        <v>0</v>
      </c>
      <c r="D55" s="58">
        <v>2</v>
      </c>
      <c r="E55" s="2">
        <v>155.78</v>
      </c>
      <c r="F55" s="55">
        <v>2</v>
      </c>
      <c r="G55" s="2">
        <v>164.38</v>
      </c>
      <c r="H55" s="2">
        <v>0</v>
      </c>
      <c r="I55" s="2">
        <f t="shared" si="5"/>
        <v>0</v>
      </c>
      <c r="J55" s="121">
        <f>H55-E55</f>
        <v>-155.78</v>
      </c>
      <c r="K55" s="81">
        <v>-164.38</v>
      </c>
      <c r="O55" s="182"/>
    </row>
    <row r="56" spans="1:15" x14ac:dyDescent="0.25">
      <c r="A56" s="54" t="s">
        <v>328</v>
      </c>
      <c r="B56" s="2">
        <v>0</v>
      </c>
      <c r="C56" s="2">
        <v>0</v>
      </c>
      <c r="D56" s="2">
        <v>0</v>
      </c>
      <c r="E56" s="2">
        <v>0</v>
      </c>
      <c r="F56" s="55">
        <v>4</v>
      </c>
      <c r="G56" s="2">
        <v>72.8</v>
      </c>
      <c r="H56" s="2">
        <v>0</v>
      </c>
      <c r="I56" s="2">
        <f t="shared" si="5"/>
        <v>0</v>
      </c>
      <c r="J56" s="2">
        <f>I56-D56</f>
        <v>0</v>
      </c>
      <c r="K56" s="81">
        <v>-72.8</v>
      </c>
      <c r="O56" s="182"/>
    </row>
    <row r="57" spans="1:15" x14ac:dyDescent="0.25">
      <c r="A57" s="54" t="s">
        <v>380</v>
      </c>
      <c r="B57" s="55">
        <v>754</v>
      </c>
      <c r="C57" s="2">
        <v>58958.26</v>
      </c>
      <c r="D57" s="58">
        <v>0</v>
      </c>
      <c r="E57" s="2">
        <v>0</v>
      </c>
      <c r="F57" s="55">
        <v>0</v>
      </c>
      <c r="G57" s="2">
        <v>0</v>
      </c>
      <c r="H57" s="2">
        <v>0</v>
      </c>
      <c r="I57" s="81">
        <f t="shared" si="5"/>
        <v>-58958.26</v>
      </c>
      <c r="J57" s="81">
        <f t="shared" ref="J57:J66" si="7">H57-E57</f>
        <v>0</v>
      </c>
      <c r="K57" s="81">
        <v>0</v>
      </c>
      <c r="O57" s="182"/>
    </row>
    <row r="58" spans="1:15" x14ac:dyDescent="0.25">
      <c r="A58" s="54" t="s">
        <v>121</v>
      </c>
      <c r="B58" s="55">
        <v>454</v>
      </c>
      <c r="C58" s="2">
        <v>33598.57</v>
      </c>
      <c r="D58" s="58">
        <v>0</v>
      </c>
      <c r="E58" s="2">
        <v>0</v>
      </c>
      <c r="F58" s="55">
        <v>0</v>
      </c>
      <c r="G58" s="2">
        <v>0</v>
      </c>
      <c r="H58" s="2">
        <v>0</v>
      </c>
      <c r="I58" s="81">
        <f t="shared" si="5"/>
        <v>-33598.57</v>
      </c>
      <c r="J58" s="81">
        <f t="shared" si="7"/>
        <v>0</v>
      </c>
      <c r="K58" s="81">
        <v>0</v>
      </c>
      <c r="O58" s="182"/>
    </row>
    <row r="59" spans="1:15" x14ac:dyDescent="0.25">
      <c r="A59" s="54" t="s">
        <v>134</v>
      </c>
      <c r="B59" s="55">
        <v>344</v>
      </c>
      <c r="C59" s="2">
        <v>33028.550000000003</v>
      </c>
      <c r="D59" s="58">
        <v>0</v>
      </c>
      <c r="E59" s="2">
        <v>0</v>
      </c>
      <c r="F59" s="55">
        <v>0</v>
      </c>
      <c r="G59" s="2">
        <v>0</v>
      </c>
      <c r="H59" s="2">
        <v>0</v>
      </c>
      <c r="I59" s="81">
        <f t="shared" si="5"/>
        <v>-33028.550000000003</v>
      </c>
      <c r="J59" s="81">
        <f t="shared" si="7"/>
        <v>0</v>
      </c>
      <c r="K59" s="81">
        <v>0</v>
      </c>
      <c r="O59" s="182"/>
    </row>
    <row r="60" spans="1:15" x14ac:dyDescent="0.25">
      <c r="A60" s="54" t="s">
        <v>440</v>
      </c>
      <c r="B60" s="55">
        <v>212</v>
      </c>
      <c r="C60" s="2">
        <v>17706.599999999999</v>
      </c>
      <c r="D60" s="58">
        <v>0</v>
      </c>
      <c r="E60" s="2">
        <v>0</v>
      </c>
      <c r="F60" s="55">
        <v>0</v>
      </c>
      <c r="G60" s="2">
        <v>0</v>
      </c>
      <c r="H60" s="2">
        <v>0</v>
      </c>
      <c r="I60" s="81">
        <f t="shared" si="5"/>
        <v>-17706.599999999999</v>
      </c>
      <c r="J60" s="81">
        <f t="shared" si="7"/>
        <v>0</v>
      </c>
      <c r="K60" s="81">
        <v>0</v>
      </c>
      <c r="O60" s="182"/>
    </row>
    <row r="61" spans="1:15" x14ac:dyDescent="0.25">
      <c r="A61" s="54" t="s">
        <v>396</v>
      </c>
      <c r="B61" s="55">
        <v>208</v>
      </c>
      <c r="C61" s="2">
        <v>16174.04</v>
      </c>
      <c r="D61" s="58">
        <v>0</v>
      </c>
      <c r="E61" s="2">
        <v>0</v>
      </c>
      <c r="F61" s="55">
        <v>0</v>
      </c>
      <c r="G61" s="2">
        <v>0</v>
      </c>
      <c r="H61" s="2">
        <v>0</v>
      </c>
      <c r="I61" s="81">
        <f t="shared" si="5"/>
        <v>-16174.04</v>
      </c>
      <c r="J61" s="81">
        <f t="shared" si="7"/>
        <v>0</v>
      </c>
      <c r="K61" s="81">
        <v>0</v>
      </c>
      <c r="O61" s="182"/>
    </row>
    <row r="62" spans="1:15" x14ac:dyDescent="0.25">
      <c r="A62" s="54" t="s">
        <v>132</v>
      </c>
      <c r="B62" s="55">
        <v>198</v>
      </c>
      <c r="C62" s="2">
        <v>15037.79</v>
      </c>
      <c r="D62" s="58">
        <v>0</v>
      </c>
      <c r="E62" s="2">
        <v>0</v>
      </c>
      <c r="F62" s="55">
        <v>0</v>
      </c>
      <c r="G62" s="2">
        <v>0</v>
      </c>
      <c r="H62" s="2">
        <v>0</v>
      </c>
      <c r="I62" s="81">
        <f t="shared" si="5"/>
        <v>-15037.79</v>
      </c>
      <c r="J62" s="81">
        <f t="shared" si="7"/>
        <v>0</v>
      </c>
      <c r="K62" s="81">
        <v>0</v>
      </c>
      <c r="O62" s="182"/>
    </row>
    <row r="63" spans="1:15" x14ac:dyDescent="0.25">
      <c r="A63" s="54" t="s">
        <v>386</v>
      </c>
      <c r="B63" s="55">
        <v>194</v>
      </c>
      <c r="C63" s="2">
        <v>13841.09</v>
      </c>
      <c r="D63" s="58">
        <v>0</v>
      </c>
      <c r="E63" s="2">
        <v>0</v>
      </c>
      <c r="F63" s="55">
        <v>0</v>
      </c>
      <c r="G63" s="2">
        <v>0</v>
      </c>
      <c r="H63" s="2">
        <v>0</v>
      </c>
      <c r="I63" s="81">
        <f t="shared" si="5"/>
        <v>-13841.09</v>
      </c>
      <c r="J63" s="81">
        <f t="shared" si="7"/>
        <v>0</v>
      </c>
      <c r="K63" s="81">
        <v>0</v>
      </c>
      <c r="O63" s="182"/>
    </row>
    <row r="64" spans="1:15" x14ac:dyDescent="0.25">
      <c r="A64" s="54" t="s">
        <v>350</v>
      </c>
      <c r="B64" s="55">
        <v>92</v>
      </c>
      <c r="C64" s="2">
        <v>7113.02</v>
      </c>
      <c r="D64" s="58">
        <v>0</v>
      </c>
      <c r="E64" s="2">
        <v>0</v>
      </c>
      <c r="F64" s="55">
        <v>0</v>
      </c>
      <c r="G64" s="2">
        <v>0</v>
      </c>
      <c r="H64" s="2">
        <v>0</v>
      </c>
      <c r="I64" s="81">
        <f t="shared" si="5"/>
        <v>-7113.02</v>
      </c>
      <c r="J64" s="81">
        <f t="shared" si="7"/>
        <v>0</v>
      </c>
      <c r="K64" s="81">
        <v>0</v>
      </c>
      <c r="O64" s="182"/>
    </row>
    <row r="65" spans="1:15" x14ac:dyDescent="0.25">
      <c r="A65" s="54" t="s">
        <v>161</v>
      </c>
      <c r="B65" s="55">
        <v>2</v>
      </c>
      <c r="C65" s="2">
        <v>36.4</v>
      </c>
      <c r="D65" s="58">
        <v>0</v>
      </c>
      <c r="E65" s="2">
        <v>0</v>
      </c>
      <c r="F65" s="55">
        <v>0</v>
      </c>
      <c r="G65" s="2">
        <v>0</v>
      </c>
      <c r="H65" s="2">
        <v>0</v>
      </c>
      <c r="I65" s="81">
        <f t="shared" si="5"/>
        <v>-36.4</v>
      </c>
      <c r="J65" s="81">
        <f t="shared" si="7"/>
        <v>0</v>
      </c>
      <c r="K65" s="81">
        <v>0</v>
      </c>
      <c r="O65" s="182"/>
    </row>
    <row r="66" spans="1:15" x14ac:dyDescent="0.25">
      <c r="A66" s="54" t="s">
        <v>4</v>
      </c>
      <c r="B66" s="55">
        <v>0</v>
      </c>
      <c r="C66" s="2">
        <v>0</v>
      </c>
      <c r="D66" s="58">
        <v>2</v>
      </c>
      <c r="E66" s="2">
        <v>185.72</v>
      </c>
      <c r="F66" s="55">
        <v>0</v>
      </c>
      <c r="G66" s="2">
        <v>0</v>
      </c>
      <c r="H66" s="2">
        <v>0</v>
      </c>
      <c r="I66" s="81">
        <f t="shared" si="5"/>
        <v>0</v>
      </c>
      <c r="J66" s="81">
        <f t="shared" si="7"/>
        <v>-185.72</v>
      </c>
      <c r="K66" s="81">
        <v>0</v>
      </c>
      <c r="O66" s="182"/>
    </row>
    <row r="68" spans="1:15" x14ac:dyDescent="0.25">
      <c r="A68" s="118" t="s">
        <v>576</v>
      </c>
      <c r="B68" s="85">
        <f t="shared" ref="B68:F68" si="8">SUBTOTAL(9,B31:B66)</f>
        <v>16864</v>
      </c>
      <c r="C68" s="62">
        <f t="shared" si="8"/>
        <v>1346448.1500000004</v>
      </c>
      <c r="D68" s="85">
        <f t="shared" si="8"/>
        <v>11657</v>
      </c>
      <c r="E68" s="62">
        <f t="shared" si="8"/>
        <v>921788.69000000006</v>
      </c>
      <c r="F68" s="85">
        <f t="shared" si="8"/>
        <v>17880</v>
      </c>
      <c r="G68" s="62">
        <f>SUBTOTAL(9,G31:G66)</f>
        <v>1436206.4599999969</v>
      </c>
      <c r="H68" s="62">
        <f t="shared" ref="H68:K68" si="9">SUBTOTAL(9,H31:H66)</f>
        <v>1316904.8699999999</v>
      </c>
      <c r="I68" s="215">
        <f t="shared" si="9"/>
        <v>-29543.279999999984</v>
      </c>
      <c r="J68" s="62">
        <f t="shared" si="9"/>
        <v>395116.18000000005</v>
      </c>
      <c r="K68" s="215">
        <f t="shared" si="9"/>
        <v>-558269.87999999686</v>
      </c>
    </row>
    <row r="70" spans="1:15" x14ac:dyDescent="0.25">
      <c r="B70" s="155"/>
      <c r="C70" s="156"/>
      <c r="D70" s="156"/>
      <c r="E70" s="266" t="s">
        <v>662</v>
      </c>
      <c r="F70" s="266"/>
      <c r="G70" s="156">
        <f>SUM(G31:G51)</f>
        <v>1434382.0999999968</v>
      </c>
      <c r="H70" s="156">
        <f>G70/G68*100</f>
        <v>99.872973694882276</v>
      </c>
    </row>
    <row r="71" spans="1:15" x14ac:dyDescent="0.25">
      <c r="B71" s="158"/>
      <c r="C71" s="159"/>
      <c r="D71" s="159"/>
      <c r="E71" s="265" t="s">
        <v>663</v>
      </c>
      <c r="F71" s="265"/>
      <c r="G71" s="159">
        <f>G68-G70</f>
        <v>1824.3600000001024</v>
      </c>
      <c r="H71" s="159">
        <f>100-H70</f>
        <v>0.12702630511772384</v>
      </c>
    </row>
    <row r="73" spans="1:15" ht="17.25" x14ac:dyDescent="0.25">
      <c r="A73" s="247" t="s">
        <v>747</v>
      </c>
      <c r="B73" s="247"/>
      <c r="C73" s="247"/>
      <c r="D73" s="247"/>
      <c r="E73" s="247"/>
      <c r="F73" s="247"/>
      <c r="G73" s="247"/>
      <c r="H73" s="247"/>
      <c r="I73" s="247"/>
      <c r="J73" s="247"/>
      <c r="K73" s="247"/>
    </row>
    <row r="74" spans="1:15" x14ac:dyDescent="0.25">
      <c r="A74" t="s">
        <v>522</v>
      </c>
    </row>
    <row r="75" spans="1:15" x14ac:dyDescent="0.25">
      <c r="A75" t="s">
        <v>523</v>
      </c>
    </row>
    <row r="76" spans="1:15" x14ac:dyDescent="0.25">
      <c r="A76" t="s">
        <v>524</v>
      </c>
    </row>
    <row r="77" spans="1:15" x14ac:dyDescent="0.25">
      <c r="A77" t="s">
        <v>632</v>
      </c>
    </row>
    <row r="78" spans="1:15" x14ac:dyDescent="0.25">
      <c r="A78" t="s">
        <v>525</v>
      </c>
    </row>
    <row r="79" spans="1:15" x14ac:dyDescent="0.25">
      <c r="A79" t="s">
        <v>526</v>
      </c>
    </row>
    <row r="80" spans="1:15" x14ac:dyDescent="0.25">
      <c r="A80" t="s">
        <v>527</v>
      </c>
    </row>
    <row r="81" spans="1:1" x14ac:dyDescent="0.25">
      <c r="A81" t="s">
        <v>528</v>
      </c>
    </row>
    <row r="82" spans="1:1" x14ac:dyDescent="0.25">
      <c r="A82" t="s">
        <v>529</v>
      </c>
    </row>
    <row r="83" spans="1:1" x14ac:dyDescent="0.25">
      <c r="A83" t="s">
        <v>530</v>
      </c>
    </row>
    <row r="84" spans="1:1" x14ac:dyDescent="0.25">
      <c r="A84" t="s">
        <v>531</v>
      </c>
    </row>
    <row r="85" spans="1:1" x14ac:dyDescent="0.25">
      <c r="A85" t="s">
        <v>532</v>
      </c>
    </row>
    <row r="86" spans="1:1" x14ac:dyDescent="0.25">
      <c r="A86" t="s">
        <v>533</v>
      </c>
    </row>
    <row r="87" spans="1:1" x14ac:dyDescent="0.25">
      <c r="A87" t="s">
        <v>534</v>
      </c>
    </row>
    <row r="88" spans="1:1" x14ac:dyDescent="0.25">
      <c r="A88" t="s">
        <v>535</v>
      </c>
    </row>
    <row r="89" spans="1:1" x14ac:dyDescent="0.25">
      <c r="A89" t="s">
        <v>536</v>
      </c>
    </row>
    <row r="90" spans="1:1" x14ac:dyDescent="0.25">
      <c r="A90" t="s">
        <v>537</v>
      </c>
    </row>
    <row r="91" spans="1:1" x14ac:dyDescent="0.25">
      <c r="A91" t="s">
        <v>538</v>
      </c>
    </row>
    <row r="92" spans="1:1" x14ac:dyDescent="0.25">
      <c r="A92" t="s">
        <v>539</v>
      </c>
    </row>
    <row r="93" spans="1:1" x14ac:dyDescent="0.25">
      <c r="A93" t="s">
        <v>540</v>
      </c>
    </row>
    <row r="94" spans="1:1" x14ac:dyDescent="0.25">
      <c r="A94" t="s">
        <v>541</v>
      </c>
    </row>
    <row r="95" spans="1:1" x14ac:dyDescent="0.25">
      <c r="A95" t="s">
        <v>542</v>
      </c>
    </row>
    <row r="96" spans="1:1" x14ac:dyDescent="0.25">
      <c r="A96" t="s">
        <v>543</v>
      </c>
    </row>
    <row r="97" spans="1:1" x14ac:dyDescent="0.25">
      <c r="A97" t="s">
        <v>544</v>
      </c>
    </row>
    <row r="98" spans="1:1" x14ac:dyDescent="0.25">
      <c r="A98" t="s">
        <v>545</v>
      </c>
    </row>
    <row r="99" spans="1:1" x14ac:dyDescent="0.25">
      <c r="A99" t="s">
        <v>546</v>
      </c>
    </row>
    <row r="100" spans="1:1" x14ac:dyDescent="0.25">
      <c r="A100" t="s">
        <v>547</v>
      </c>
    </row>
    <row r="101" spans="1:1" x14ac:dyDescent="0.25">
      <c r="A101" t="s">
        <v>548</v>
      </c>
    </row>
    <row r="102" spans="1:1" x14ac:dyDescent="0.25">
      <c r="A102" t="s">
        <v>549</v>
      </c>
    </row>
    <row r="103" spans="1:1" x14ac:dyDescent="0.25">
      <c r="A103" t="s">
        <v>550</v>
      </c>
    </row>
    <row r="104" spans="1:1" x14ac:dyDescent="0.25">
      <c r="A104" t="s">
        <v>551</v>
      </c>
    </row>
    <row r="105" spans="1:1" x14ac:dyDescent="0.25">
      <c r="A105" t="s">
        <v>635</v>
      </c>
    </row>
    <row r="106" spans="1:1" x14ac:dyDescent="0.25">
      <c r="A106" t="s">
        <v>553</v>
      </c>
    </row>
    <row r="107" spans="1:1" x14ac:dyDescent="0.25">
      <c r="A107" t="s">
        <v>554</v>
      </c>
    </row>
    <row r="108" spans="1:1" x14ac:dyDescent="0.25">
      <c r="A108" t="s">
        <v>555</v>
      </c>
    </row>
    <row r="109" spans="1:1" x14ac:dyDescent="0.25">
      <c r="A109" t="s">
        <v>556</v>
      </c>
    </row>
    <row r="110" spans="1:1" x14ac:dyDescent="0.25">
      <c r="A110" t="s">
        <v>557</v>
      </c>
    </row>
    <row r="111" spans="1:1" x14ac:dyDescent="0.25">
      <c r="A111" t="s">
        <v>558</v>
      </c>
    </row>
    <row r="112" spans="1:1" x14ac:dyDescent="0.25">
      <c r="A112" t="s">
        <v>559</v>
      </c>
    </row>
    <row r="113" spans="1:1" x14ac:dyDescent="0.25">
      <c r="A113" t="s">
        <v>560</v>
      </c>
    </row>
    <row r="114" spans="1:1" x14ac:dyDescent="0.25">
      <c r="A114" t="s">
        <v>561</v>
      </c>
    </row>
    <row r="115" spans="1:1" x14ac:dyDescent="0.25">
      <c r="A115" t="s">
        <v>562</v>
      </c>
    </row>
    <row r="116" spans="1:1" x14ac:dyDescent="0.25">
      <c r="A116" t="s">
        <v>563</v>
      </c>
    </row>
    <row r="117" spans="1:1" x14ac:dyDescent="0.25">
      <c r="A117" t="s">
        <v>564</v>
      </c>
    </row>
    <row r="118" spans="1:1" x14ac:dyDescent="0.25">
      <c r="A118" t="s">
        <v>565</v>
      </c>
    </row>
    <row r="119" spans="1:1" x14ac:dyDescent="0.25">
      <c r="A119" t="s">
        <v>566</v>
      </c>
    </row>
    <row r="120" spans="1:1" x14ac:dyDescent="0.25">
      <c r="A120" t="s">
        <v>567</v>
      </c>
    </row>
    <row r="121" spans="1:1" x14ac:dyDescent="0.25">
      <c r="A121" t="s">
        <v>568</v>
      </c>
    </row>
    <row r="122" spans="1:1" x14ac:dyDescent="0.25">
      <c r="A122" t="s">
        <v>569</v>
      </c>
    </row>
    <row r="123" spans="1:1" x14ac:dyDescent="0.25">
      <c r="A123" t="s">
        <v>570</v>
      </c>
    </row>
    <row r="124" spans="1:1" x14ac:dyDescent="0.25">
      <c r="A124" t="s">
        <v>571</v>
      </c>
    </row>
    <row r="125" spans="1:1" x14ac:dyDescent="0.25">
      <c r="A125" t="s">
        <v>572</v>
      </c>
    </row>
    <row r="126" spans="1:1" x14ac:dyDescent="0.25">
      <c r="A126" t="s">
        <v>573</v>
      </c>
    </row>
    <row r="127" spans="1:1" x14ac:dyDescent="0.25">
      <c r="A127" t="s">
        <v>574</v>
      </c>
    </row>
    <row r="128" spans="1:1" x14ac:dyDescent="0.25">
      <c r="A128" t="s">
        <v>683</v>
      </c>
    </row>
    <row r="129" spans="1:1" x14ac:dyDescent="0.25">
      <c r="A129" t="s">
        <v>684</v>
      </c>
    </row>
    <row r="130" spans="1:1" x14ac:dyDescent="0.25">
      <c r="A130" t="s">
        <v>748</v>
      </c>
    </row>
    <row r="131" spans="1:1" x14ac:dyDescent="0.25">
      <c r="A131" t="s">
        <v>749</v>
      </c>
    </row>
    <row r="132" spans="1:1" x14ac:dyDescent="0.25">
      <c r="A132" t="s">
        <v>750</v>
      </c>
    </row>
    <row r="133" spans="1:1" x14ac:dyDescent="0.25">
      <c r="A133" t="s">
        <v>751</v>
      </c>
    </row>
    <row r="134" spans="1:1" x14ac:dyDescent="0.25">
      <c r="A134" t="s">
        <v>752</v>
      </c>
    </row>
    <row r="135" spans="1:1" x14ac:dyDescent="0.25">
      <c r="A135" t="s">
        <v>753</v>
      </c>
    </row>
    <row r="136" spans="1:1" x14ac:dyDescent="0.25">
      <c r="A136" t="s">
        <v>754</v>
      </c>
    </row>
    <row r="137" spans="1:1" x14ac:dyDescent="0.25">
      <c r="A137" t="s">
        <v>755</v>
      </c>
    </row>
  </sheetData>
  <autoFilter ref="A30:J62" xr:uid="{00000000-0009-0000-0000-000005000000}">
    <sortState xmlns:xlrd2="http://schemas.microsoft.com/office/spreadsheetml/2017/richdata2" ref="A31:J62">
      <sortCondition descending="1" ref="H31:H62"/>
    </sortState>
  </autoFilter>
  <sortState xmlns:xlrd2="http://schemas.microsoft.com/office/spreadsheetml/2017/richdata2" ref="A31:K66">
    <sortCondition descending="1" ref="G31:G66"/>
  </sortState>
  <mergeCells count="14">
    <mergeCell ref="L29:N29"/>
    <mergeCell ref="H5:J5"/>
    <mergeCell ref="A73:K73"/>
    <mergeCell ref="E71:F71"/>
    <mergeCell ref="E70:F70"/>
    <mergeCell ref="B29:C29"/>
    <mergeCell ref="D29:E29"/>
    <mergeCell ref="F29:G29"/>
    <mergeCell ref="I29:K29"/>
    <mergeCell ref="A2:I2"/>
    <mergeCell ref="A3:I3"/>
    <mergeCell ref="B5:C5"/>
    <mergeCell ref="D5:E5"/>
    <mergeCell ref="F5:G5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P112"/>
  <sheetViews>
    <sheetView workbookViewId="0">
      <selection activeCell="A81" sqref="A81:A112"/>
    </sheetView>
  </sheetViews>
  <sheetFormatPr defaultRowHeight="15" x14ac:dyDescent="0.25"/>
  <cols>
    <col min="1" max="1" width="40.28515625" customWidth="1"/>
    <col min="2" max="2" width="8.42578125" customWidth="1"/>
    <col min="3" max="3" width="13.28515625" customWidth="1"/>
    <col min="4" max="4" width="7.85546875" customWidth="1"/>
    <col min="5" max="5" width="13.85546875" customWidth="1"/>
    <col min="6" max="6" width="10.5703125" bestFit="1" customWidth="1"/>
    <col min="7" max="7" width="13.85546875" customWidth="1"/>
    <col min="8" max="8" width="14.85546875" bestFit="1" customWidth="1"/>
    <col min="9" max="9" width="13.42578125" customWidth="1"/>
    <col min="10" max="11" width="15" customWidth="1"/>
    <col min="12" max="13" width="7.7109375" customWidth="1"/>
    <col min="16" max="16" width="11.5703125" bestFit="1" customWidth="1"/>
  </cols>
  <sheetData>
    <row r="2" spans="1:14" ht="15.75" x14ac:dyDescent="0.25">
      <c r="A2" s="257" t="s">
        <v>687</v>
      </c>
      <c r="B2" s="257"/>
      <c r="C2" s="257"/>
      <c r="D2" s="257"/>
      <c r="E2" s="257"/>
      <c r="F2" s="257"/>
      <c r="G2" s="257"/>
      <c r="H2" s="257"/>
      <c r="I2" s="257"/>
    </row>
    <row r="3" spans="1:14" ht="15.75" x14ac:dyDescent="0.25">
      <c r="A3" s="257" t="s">
        <v>736</v>
      </c>
      <c r="B3" s="257"/>
      <c r="C3" s="257"/>
      <c r="D3" s="257"/>
      <c r="E3" s="257"/>
      <c r="F3" s="257"/>
      <c r="G3" s="257"/>
      <c r="H3" s="257"/>
      <c r="I3" s="257"/>
    </row>
    <row r="4" spans="1:14" x14ac:dyDescent="0.25">
      <c r="K4" s="32"/>
    </row>
    <row r="5" spans="1:14" x14ac:dyDescent="0.25">
      <c r="B5" s="258" t="s">
        <v>652</v>
      </c>
      <c r="C5" s="258"/>
      <c r="D5" s="259" t="s">
        <v>686</v>
      </c>
      <c r="E5" s="259"/>
      <c r="F5" s="255" t="s">
        <v>741</v>
      </c>
      <c r="G5" s="255"/>
      <c r="H5" s="256" t="s">
        <v>653</v>
      </c>
      <c r="I5" s="256"/>
      <c r="J5" s="256"/>
      <c r="K5" s="200"/>
    </row>
    <row r="6" spans="1:14" x14ac:dyDescent="0.25">
      <c r="A6" s="53" t="s">
        <v>658</v>
      </c>
      <c r="B6" s="52" t="s">
        <v>650</v>
      </c>
      <c r="C6" s="52" t="s">
        <v>651</v>
      </c>
      <c r="D6" s="52" t="s">
        <v>650</v>
      </c>
      <c r="E6" s="52" t="s">
        <v>651</v>
      </c>
      <c r="F6" s="181" t="s">
        <v>650</v>
      </c>
      <c r="G6" s="181" t="s">
        <v>651</v>
      </c>
      <c r="H6" s="60">
        <v>2019</v>
      </c>
      <c r="I6" s="53">
        <v>2020</v>
      </c>
      <c r="J6" s="180">
        <v>2021</v>
      </c>
      <c r="K6" s="200"/>
      <c r="L6" s="187"/>
      <c r="M6" s="187"/>
      <c r="N6" s="187"/>
    </row>
    <row r="7" spans="1:14" x14ac:dyDescent="0.25">
      <c r="A7" s="63" t="s">
        <v>621</v>
      </c>
      <c r="B7" s="106">
        <v>865</v>
      </c>
      <c r="C7" s="105">
        <v>195507.3</v>
      </c>
      <c r="D7" s="138">
        <v>566</v>
      </c>
      <c r="E7" s="139">
        <v>127927.32</v>
      </c>
      <c r="F7" s="124">
        <v>544</v>
      </c>
      <c r="G7" s="139">
        <v>122954.88000000063</v>
      </c>
      <c r="H7" s="123">
        <f t="shared" ref="H7:H15" si="0">C7/$C$16*100</f>
        <v>35.838570335306699</v>
      </c>
      <c r="I7" s="123">
        <f t="shared" ref="I7:I15" si="1">E7/$E$16*100</f>
        <v>41.749774162049825</v>
      </c>
      <c r="J7" s="123">
        <f t="shared" ref="J7:J15" si="2">G7/$G$16*100</f>
        <v>41.595068140471</v>
      </c>
      <c r="K7" s="206"/>
      <c r="L7" s="188"/>
      <c r="M7" s="189"/>
      <c r="N7" s="189"/>
    </row>
    <row r="8" spans="1:14" x14ac:dyDescent="0.25">
      <c r="A8" s="63" t="s">
        <v>613</v>
      </c>
      <c r="B8" s="104">
        <v>1308</v>
      </c>
      <c r="C8" s="105">
        <v>75523.92</v>
      </c>
      <c r="D8" s="138">
        <v>703</v>
      </c>
      <c r="E8" s="139">
        <v>40591.22</v>
      </c>
      <c r="F8" s="124">
        <v>918</v>
      </c>
      <c r="G8" s="139">
        <v>53005.319999999687</v>
      </c>
      <c r="H8" s="123">
        <f t="shared" si="0"/>
        <v>13.844338901504328</v>
      </c>
      <c r="I8" s="123">
        <f t="shared" si="1"/>
        <v>13.247164624116881</v>
      </c>
      <c r="J8" s="123">
        <f t="shared" si="2"/>
        <v>17.931454995584119</v>
      </c>
      <c r="K8" s="206"/>
      <c r="L8" s="188"/>
      <c r="M8" s="189"/>
      <c r="N8" s="189"/>
    </row>
    <row r="9" spans="1:14" x14ac:dyDescent="0.25">
      <c r="A9" s="63" t="s">
        <v>617</v>
      </c>
      <c r="B9" s="106">
        <v>544</v>
      </c>
      <c r="C9" s="105">
        <v>69621.119999999995</v>
      </c>
      <c r="D9" s="138">
        <v>307</v>
      </c>
      <c r="E9" s="139">
        <v>39289.86</v>
      </c>
      <c r="F9" s="124">
        <v>238</v>
      </c>
      <c r="G9" s="139">
        <v>30459.239999999911</v>
      </c>
      <c r="H9" s="123">
        <f t="shared" si="0"/>
        <v>12.762292793889682</v>
      </c>
      <c r="I9" s="123">
        <f t="shared" si="1"/>
        <v>12.822458735620778</v>
      </c>
      <c r="J9" s="123">
        <f t="shared" si="2"/>
        <v>10.304220241660596</v>
      </c>
      <c r="K9" s="206"/>
      <c r="L9" s="188"/>
      <c r="M9" s="189"/>
      <c r="N9" s="189"/>
    </row>
    <row r="10" spans="1:14" x14ac:dyDescent="0.25">
      <c r="A10" s="63" t="s">
        <v>619</v>
      </c>
      <c r="B10" s="106">
        <v>432</v>
      </c>
      <c r="C10" s="105">
        <v>63348.480000000003</v>
      </c>
      <c r="D10" s="138">
        <v>170</v>
      </c>
      <c r="E10" s="139">
        <v>24928.799999999999</v>
      </c>
      <c r="F10" s="124">
        <v>181</v>
      </c>
      <c r="G10" s="139">
        <v>26541.839999999935</v>
      </c>
      <c r="H10" s="123">
        <f t="shared" si="0"/>
        <v>11.612451075303943</v>
      </c>
      <c r="I10" s="123">
        <f t="shared" si="1"/>
        <v>8.1356489773326572</v>
      </c>
      <c r="J10" s="123">
        <f t="shared" si="2"/>
        <v>8.9789819108722675</v>
      </c>
      <c r="K10" s="206"/>
      <c r="L10" s="188"/>
      <c r="M10" s="189"/>
      <c r="N10" s="189"/>
    </row>
    <row r="11" spans="1:14" x14ac:dyDescent="0.25">
      <c r="A11" s="63" t="s">
        <v>618</v>
      </c>
      <c r="B11" s="106">
        <v>484</v>
      </c>
      <c r="C11" s="105">
        <v>47451.360000000001</v>
      </c>
      <c r="D11" s="138">
        <v>261</v>
      </c>
      <c r="E11" s="139">
        <v>25588.44</v>
      </c>
      <c r="F11" s="124">
        <v>263</v>
      </c>
      <c r="G11" s="139">
        <v>25784.520000000153</v>
      </c>
      <c r="H11" s="123">
        <f t="shared" si="0"/>
        <v>8.6983396674495488</v>
      </c>
      <c r="I11" s="123">
        <f t="shared" si="1"/>
        <v>8.3509260661378821</v>
      </c>
      <c r="J11" s="123">
        <f t="shared" si="2"/>
        <v>8.7227840519167525</v>
      </c>
      <c r="K11" s="206"/>
      <c r="L11" s="188"/>
      <c r="M11" s="189"/>
      <c r="N11" s="189"/>
    </row>
    <row r="12" spans="1:14" x14ac:dyDescent="0.25">
      <c r="A12" s="63" t="s">
        <v>614</v>
      </c>
      <c r="B12" s="104">
        <v>2451</v>
      </c>
      <c r="C12" s="105">
        <v>43480.74</v>
      </c>
      <c r="D12" s="138">
        <v>1211</v>
      </c>
      <c r="E12" s="139">
        <v>21483.14</v>
      </c>
      <c r="F12" s="124">
        <v>819</v>
      </c>
      <c r="G12" s="139">
        <v>14529.059999999849</v>
      </c>
      <c r="H12" s="123">
        <f t="shared" si="0"/>
        <v>7.9704827324666843</v>
      </c>
      <c r="I12" s="123">
        <f t="shared" si="1"/>
        <v>7.011139163172488</v>
      </c>
      <c r="J12" s="123">
        <f t="shared" si="2"/>
        <v>4.9151139077764316</v>
      </c>
      <c r="K12" s="206"/>
      <c r="L12" s="188"/>
      <c r="M12" s="189"/>
      <c r="N12" s="189"/>
    </row>
    <row r="13" spans="1:14" x14ac:dyDescent="0.25">
      <c r="A13" s="63" t="s">
        <v>620</v>
      </c>
      <c r="B13" s="106">
        <v>74</v>
      </c>
      <c r="C13" s="105">
        <v>15344.64</v>
      </c>
      <c r="D13" s="138">
        <v>53</v>
      </c>
      <c r="E13" s="139">
        <v>10990.08</v>
      </c>
      <c r="F13" s="124">
        <v>43</v>
      </c>
      <c r="G13" s="139">
        <v>8916.4799999999977</v>
      </c>
      <c r="H13" s="123">
        <f t="shared" si="0"/>
        <v>2.8128359396808236</v>
      </c>
      <c r="I13" s="123">
        <f t="shared" si="1"/>
        <v>3.5866721668433335</v>
      </c>
      <c r="J13" s="123">
        <f t="shared" si="2"/>
        <v>3.0164040107488606</v>
      </c>
      <c r="K13" s="206"/>
      <c r="L13" s="188"/>
      <c r="M13" s="189"/>
      <c r="N13" s="189"/>
    </row>
    <row r="14" spans="1:14" x14ac:dyDescent="0.25">
      <c r="A14" s="63" t="s">
        <v>615</v>
      </c>
      <c r="B14" s="104">
        <v>1072</v>
      </c>
      <c r="C14" s="105">
        <v>20003.52</v>
      </c>
      <c r="D14" s="138">
        <v>471</v>
      </c>
      <c r="E14" s="139">
        <v>8788.86</v>
      </c>
      <c r="F14" s="124">
        <v>391</v>
      </c>
      <c r="G14" s="139">
        <v>7296.0599999999631</v>
      </c>
      <c r="H14" s="123">
        <f t="shared" si="0"/>
        <v>3.6668582629585416</v>
      </c>
      <c r="I14" s="123">
        <f t="shared" si="1"/>
        <v>2.8682920907111416</v>
      </c>
      <c r="J14" s="123">
        <f t="shared" si="2"/>
        <v>2.4682234072934865</v>
      </c>
      <c r="K14" s="206"/>
      <c r="L14" s="188"/>
      <c r="M14" s="189"/>
      <c r="N14" s="189"/>
    </row>
    <row r="15" spans="1:14" x14ac:dyDescent="0.25">
      <c r="A15" s="63" t="s">
        <v>616</v>
      </c>
      <c r="B15" s="106">
        <v>192</v>
      </c>
      <c r="C15" s="105">
        <v>15240.96</v>
      </c>
      <c r="D15" s="138">
        <v>86</v>
      </c>
      <c r="E15" s="139">
        <v>6826.68</v>
      </c>
      <c r="F15" s="124">
        <v>77</v>
      </c>
      <c r="G15" s="139">
        <v>6112.2600000000066</v>
      </c>
      <c r="H15" s="123">
        <f t="shared" si="0"/>
        <v>2.793830291439737</v>
      </c>
      <c r="I15" s="123">
        <f t="shared" si="1"/>
        <v>2.2279240140150072</v>
      </c>
      <c r="J15" s="123">
        <f t="shared" si="2"/>
        <v>2.0677493336765016</v>
      </c>
      <c r="K15" s="206"/>
      <c r="L15" s="188"/>
      <c r="M15" s="189"/>
      <c r="N15" s="189"/>
    </row>
    <row r="16" spans="1:14" x14ac:dyDescent="0.25">
      <c r="A16" s="67" t="s">
        <v>2</v>
      </c>
      <c r="B16" s="108">
        <v>7422</v>
      </c>
      <c r="C16" s="109">
        <v>545522.04</v>
      </c>
      <c r="D16" s="59">
        <v>3828</v>
      </c>
      <c r="E16" s="62">
        <v>306414.40000000002</v>
      </c>
      <c r="F16" s="85">
        <f>SUM(F7:F15)</f>
        <v>3474</v>
      </c>
      <c r="G16" s="62">
        <f>SUM(G7:G15)</f>
        <v>295599.66000000009</v>
      </c>
      <c r="H16" s="62">
        <f t="shared" ref="H16" si="3">C16/$C$16*100</f>
        <v>100</v>
      </c>
      <c r="I16" s="62">
        <f t="shared" ref="I16" si="4">E16/$E$16*100</f>
        <v>100</v>
      </c>
      <c r="J16" s="62">
        <f t="shared" ref="J16" si="5">G16/$G$16*100</f>
        <v>100</v>
      </c>
      <c r="K16" s="202"/>
      <c r="L16" s="190"/>
      <c r="M16" s="191"/>
      <c r="N16" s="191"/>
    </row>
    <row r="17" spans="1:16" x14ac:dyDescent="0.25">
      <c r="H17" s="82"/>
      <c r="I17" s="82"/>
      <c r="J17" s="82"/>
      <c r="K17" s="82"/>
      <c r="L17" s="82"/>
    </row>
    <row r="21" spans="1:16" x14ac:dyDescent="0.25">
      <c r="B21" s="258" t="s">
        <v>652</v>
      </c>
      <c r="C21" s="258"/>
      <c r="D21" s="259" t="s">
        <v>686</v>
      </c>
      <c r="E21" s="259"/>
      <c r="F21" s="255" t="s">
        <v>741</v>
      </c>
      <c r="G21" s="255"/>
      <c r="H21" s="71" t="s">
        <v>655</v>
      </c>
      <c r="I21" s="256" t="s">
        <v>656</v>
      </c>
      <c r="J21" s="256"/>
      <c r="K21" s="256"/>
      <c r="L21" s="251" t="s">
        <v>711</v>
      </c>
      <c r="M21" s="251"/>
      <c r="N21" s="251"/>
    </row>
    <row r="22" spans="1:16" x14ac:dyDescent="0.25">
      <c r="A22" s="53" t="s">
        <v>634</v>
      </c>
      <c r="B22" s="52" t="s">
        <v>650</v>
      </c>
      <c r="C22" s="52" t="s">
        <v>651</v>
      </c>
      <c r="D22" s="52" t="s">
        <v>650</v>
      </c>
      <c r="E22" s="52" t="s">
        <v>651</v>
      </c>
      <c r="F22" s="181" t="s">
        <v>650</v>
      </c>
      <c r="G22" s="181" t="s">
        <v>651</v>
      </c>
      <c r="H22" s="52" t="s">
        <v>651</v>
      </c>
      <c r="I22" s="60">
        <v>2019</v>
      </c>
      <c r="J22" s="53">
        <v>2020</v>
      </c>
      <c r="K22" s="197" t="s">
        <v>745</v>
      </c>
      <c r="L22" s="162">
        <v>2019</v>
      </c>
      <c r="M22" s="162">
        <v>2020</v>
      </c>
      <c r="N22" s="181">
        <v>2021</v>
      </c>
    </row>
    <row r="23" spans="1:16" x14ac:dyDescent="0.25">
      <c r="A23" s="54" t="s">
        <v>158</v>
      </c>
      <c r="B23" s="55">
        <v>5152</v>
      </c>
      <c r="C23" s="2">
        <v>372363.7</v>
      </c>
      <c r="D23" s="55">
        <v>2818</v>
      </c>
      <c r="E23" s="2">
        <v>221274.1</v>
      </c>
      <c r="F23" s="55">
        <v>2368</v>
      </c>
      <c r="G23" s="2">
        <v>197440.65999999919</v>
      </c>
      <c r="H23" s="2">
        <v>294904.86</v>
      </c>
      <c r="I23" s="81">
        <f t="shared" ref="I23:I30" si="6">H23-C23</f>
        <v>-77458.840000000026</v>
      </c>
      <c r="J23" s="81">
        <f t="shared" ref="J23:J30" si="7">H23-E23</f>
        <v>73630.75999999998</v>
      </c>
      <c r="K23" s="81">
        <v>-837.4199999991979</v>
      </c>
      <c r="L23" s="120">
        <f>C23/H23*100</f>
        <v>126.26570481069726</v>
      </c>
      <c r="M23" s="120">
        <f>E23/H23*100</f>
        <v>75.032368066094264</v>
      </c>
      <c r="N23" s="182">
        <v>100.42594415025876</v>
      </c>
      <c r="P23" s="176"/>
    </row>
    <row r="24" spans="1:16" x14ac:dyDescent="0.25">
      <c r="A24" s="54" t="s">
        <v>223</v>
      </c>
      <c r="B24" s="55">
        <v>663</v>
      </c>
      <c r="C24" s="2">
        <v>49721.599999999999</v>
      </c>
      <c r="D24" s="55">
        <v>234</v>
      </c>
      <c r="E24" s="2">
        <v>20300.28</v>
      </c>
      <c r="F24" s="55">
        <v>366</v>
      </c>
      <c r="G24" s="2">
        <v>33661.060000000136</v>
      </c>
      <c r="H24" s="2">
        <v>30866.28</v>
      </c>
      <c r="I24" s="81">
        <f t="shared" si="6"/>
        <v>-18855.32</v>
      </c>
      <c r="J24" s="81">
        <f t="shared" si="7"/>
        <v>10566</v>
      </c>
      <c r="K24" s="81">
        <v>-13083.540000000135</v>
      </c>
      <c r="P24" s="176"/>
    </row>
    <row r="25" spans="1:16" x14ac:dyDescent="0.25">
      <c r="A25" s="54" t="s">
        <v>174</v>
      </c>
      <c r="B25" s="55">
        <v>579</v>
      </c>
      <c r="C25" s="2">
        <v>43215.32</v>
      </c>
      <c r="D25" s="55">
        <v>258</v>
      </c>
      <c r="E25" s="2">
        <v>20918.240000000002</v>
      </c>
      <c r="F25" s="55">
        <v>258</v>
      </c>
      <c r="G25" s="2">
        <v>22817.860000000037</v>
      </c>
      <c r="H25" s="2">
        <v>69039.25</v>
      </c>
      <c r="I25" s="81">
        <f t="shared" si="6"/>
        <v>25823.93</v>
      </c>
      <c r="J25" s="81">
        <f t="shared" si="7"/>
        <v>48121.009999999995</v>
      </c>
      <c r="K25" s="81">
        <v>23208.306666666627</v>
      </c>
      <c r="P25" s="176"/>
    </row>
    <row r="26" spans="1:16" x14ac:dyDescent="0.25">
      <c r="A26" s="54" t="s">
        <v>205</v>
      </c>
      <c r="B26" s="55">
        <v>343</v>
      </c>
      <c r="C26" s="2">
        <v>25073.919999999998</v>
      </c>
      <c r="D26" s="55">
        <v>226</v>
      </c>
      <c r="E26" s="2">
        <v>17760.099999999999</v>
      </c>
      <c r="F26" s="55">
        <v>166</v>
      </c>
      <c r="G26" s="2">
        <v>14086.159999999983</v>
      </c>
      <c r="H26" s="2">
        <v>74608.36</v>
      </c>
      <c r="I26" s="81">
        <f t="shared" si="6"/>
        <v>49534.44</v>
      </c>
      <c r="J26" s="81">
        <f t="shared" si="7"/>
        <v>56848.26</v>
      </c>
      <c r="K26" s="81">
        <v>35652.746666666688</v>
      </c>
      <c r="P26" s="176"/>
    </row>
    <row r="27" spans="1:16" x14ac:dyDescent="0.25">
      <c r="A27" s="54" t="s">
        <v>212</v>
      </c>
      <c r="B27" s="55">
        <v>372</v>
      </c>
      <c r="C27" s="2">
        <v>27225.96</v>
      </c>
      <c r="D27" s="55">
        <v>146</v>
      </c>
      <c r="E27" s="2">
        <v>12273.88</v>
      </c>
      <c r="F27" s="55">
        <v>160</v>
      </c>
      <c r="G27" s="2">
        <v>13582.499999999984</v>
      </c>
      <c r="H27" s="2">
        <v>22410.13</v>
      </c>
      <c r="I27" s="81">
        <f t="shared" si="6"/>
        <v>-4815.8299999999981</v>
      </c>
      <c r="J27" s="81">
        <f t="shared" si="7"/>
        <v>10136.250000000002</v>
      </c>
      <c r="K27" s="81">
        <v>1357.5866666666843</v>
      </c>
      <c r="P27" s="176"/>
    </row>
    <row r="28" spans="1:16" x14ac:dyDescent="0.25">
      <c r="A28" s="54" t="s">
        <v>64</v>
      </c>
      <c r="B28" s="55">
        <v>236</v>
      </c>
      <c r="C28" s="2">
        <v>20708.919999999998</v>
      </c>
      <c r="D28" s="55">
        <v>94</v>
      </c>
      <c r="E28" s="2">
        <v>8989.6</v>
      </c>
      <c r="F28" s="55">
        <v>136</v>
      </c>
      <c r="G28" s="2">
        <v>12287.959999999994</v>
      </c>
      <c r="H28" s="2">
        <v>63594.880000000005</v>
      </c>
      <c r="I28" s="81">
        <f t="shared" si="6"/>
        <v>42885.960000000006</v>
      </c>
      <c r="J28" s="81">
        <f t="shared" si="7"/>
        <v>54605.280000000006</v>
      </c>
      <c r="K28" s="81">
        <v>30108.626666666678</v>
      </c>
      <c r="P28" s="176"/>
    </row>
    <row r="29" spans="1:16" x14ac:dyDescent="0.25">
      <c r="A29" s="54" t="s">
        <v>341</v>
      </c>
      <c r="B29" s="55">
        <v>36</v>
      </c>
      <c r="C29" s="2">
        <v>3711.48</v>
      </c>
      <c r="D29" s="55">
        <v>24</v>
      </c>
      <c r="E29" s="2">
        <v>2159.6999999999998</v>
      </c>
      <c r="F29" s="55">
        <v>10</v>
      </c>
      <c r="G29" s="2">
        <v>846.76</v>
      </c>
      <c r="H29" s="2">
        <v>0</v>
      </c>
      <c r="I29" s="81">
        <f t="shared" si="6"/>
        <v>-3711.48</v>
      </c>
      <c r="J29" s="81">
        <f t="shared" si="7"/>
        <v>-2159.6999999999998</v>
      </c>
      <c r="K29" s="81">
        <v>-846.76</v>
      </c>
      <c r="P29" s="176"/>
    </row>
    <row r="30" spans="1:16" x14ac:dyDescent="0.25">
      <c r="A30" s="54" t="s">
        <v>220</v>
      </c>
      <c r="B30" s="55">
        <v>4</v>
      </c>
      <c r="C30" s="2">
        <v>331.44</v>
      </c>
      <c r="D30" s="55">
        <v>2</v>
      </c>
      <c r="E30" s="2">
        <v>225.1</v>
      </c>
      <c r="F30" s="55">
        <v>4</v>
      </c>
      <c r="G30" s="2">
        <v>331.44</v>
      </c>
      <c r="H30" s="2">
        <v>0</v>
      </c>
      <c r="I30" s="81">
        <f t="shared" si="6"/>
        <v>-331.44</v>
      </c>
      <c r="J30" s="81">
        <f t="shared" si="7"/>
        <v>-225.1</v>
      </c>
      <c r="K30" s="81">
        <v>-331.44</v>
      </c>
      <c r="P30" s="176"/>
    </row>
    <row r="31" spans="1:16" x14ac:dyDescent="0.25">
      <c r="A31" s="54" t="s">
        <v>746</v>
      </c>
      <c r="B31" s="55">
        <v>0</v>
      </c>
      <c r="C31" s="2">
        <v>0</v>
      </c>
      <c r="D31" s="55">
        <v>0</v>
      </c>
      <c r="E31" s="2">
        <v>0</v>
      </c>
      <c r="F31" s="55">
        <v>4</v>
      </c>
      <c r="G31" s="2">
        <v>301.5</v>
      </c>
      <c r="H31" s="2">
        <v>0</v>
      </c>
      <c r="I31" s="2">
        <v>0</v>
      </c>
      <c r="J31" s="2">
        <v>0</v>
      </c>
      <c r="K31" s="2">
        <v>0</v>
      </c>
      <c r="P31" s="176"/>
    </row>
    <row r="32" spans="1:16" x14ac:dyDescent="0.25">
      <c r="A32" s="54" t="s">
        <v>282</v>
      </c>
      <c r="B32" s="55">
        <v>6</v>
      </c>
      <c r="C32" s="2">
        <v>771.28</v>
      </c>
      <c r="D32" s="55">
        <v>4</v>
      </c>
      <c r="E32" s="2">
        <v>487.52</v>
      </c>
      <c r="F32" s="55">
        <v>0</v>
      </c>
      <c r="G32" s="2">
        <v>0</v>
      </c>
      <c r="H32" s="2">
        <v>0</v>
      </c>
      <c r="I32" s="81">
        <f t="shared" ref="I32:I41" si="8">H32-C32</f>
        <v>-771.28</v>
      </c>
      <c r="J32" s="81">
        <f t="shared" ref="J32:J41" si="9">H32-E32</f>
        <v>-487.52</v>
      </c>
      <c r="K32" s="81">
        <v>0</v>
      </c>
      <c r="P32" s="176"/>
    </row>
    <row r="33" spans="1:16" x14ac:dyDescent="0.25">
      <c r="A33" s="54" t="s">
        <v>211</v>
      </c>
      <c r="B33" s="55">
        <v>6</v>
      </c>
      <c r="C33" s="2">
        <v>633.24</v>
      </c>
      <c r="D33" s="55">
        <v>4</v>
      </c>
      <c r="E33" s="2">
        <v>399.54</v>
      </c>
      <c r="F33" s="55">
        <v>0</v>
      </c>
      <c r="G33" s="2">
        <v>0</v>
      </c>
      <c r="H33" s="2">
        <v>0</v>
      </c>
      <c r="I33" s="81">
        <f t="shared" si="8"/>
        <v>-633.24</v>
      </c>
      <c r="J33" s="81">
        <f t="shared" si="9"/>
        <v>-399.54</v>
      </c>
      <c r="K33" s="81">
        <v>0</v>
      </c>
      <c r="P33" s="176"/>
    </row>
    <row r="34" spans="1:16" x14ac:dyDescent="0.25">
      <c r="A34" s="54" t="s">
        <v>106</v>
      </c>
      <c r="B34" s="55">
        <v>4</v>
      </c>
      <c r="C34" s="2">
        <v>527.52</v>
      </c>
      <c r="D34" s="55">
        <v>4</v>
      </c>
      <c r="E34" s="2">
        <v>527.52</v>
      </c>
      <c r="F34" s="55">
        <v>0</v>
      </c>
      <c r="G34" s="2">
        <v>0</v>
      </c>
      <c r="H34" s="2">
        <v>0</v>
      </c>
      <c r="I34" s="81">
        <f t="shared" si="8"/>
        <v>-527.52</v>
      </c>
      <c r="J34" s="81">
        <f t="shared" si="9"/>
        <v>-527.52</v>
      </c>
      <c r="K34" s="81">
        <v>0</v>
      </c>
      <c r="P34" s="176"/>
    </row>
    <row r="35" spans="1:16" x14ac:dyDescent="0.25">
      <c r="A35" s="90">
        <v>315810</v>
      </c>
      <c r="B35" s="55">
        <v>6</v>
      </c>
      <c r="C35" s="2">
        <v>477.16</v>
      </c>
      <c r="D35" s="55">
        <v>2</v>
      </c>
      <c r="E35" s="2">
        <v>145.72</v>
      </c>
      <c r="F35" s="55">
        <v>0</v>
      </c>
      <c r="G35" s="2">
        <v>0</v>
      </c>
      <c r="H35" s="2">
        <v>0</v>
      </c>
      <c r="I35" s="81">
        <f t="shared" si="8"/>
        <v>-477.16</v>
      </c>
      <c r="J35" s="81">
        <f t="shared" si="9"/>
        <v>-145.72</v>
      </c>
      <c r="K35" s="81">
        <v>0</v>
      </c>
      <c r="P35" s="176"/>
    </row>
    <row r="36" spans="1:16" x14ac:dyDescent="0.25">
      <c r="A36" s="54" t="s">
        <v>194</v>
      </c>
      <c r="B36" s="55">
        <v>6</v>
      </c>
      <c r="C36" s="2">
        <v>477.16</v>
      </c>
      <c r="D36" s="55">
        <v>6</v>
      </c>
      <c r="E36" s="2">
        <v>495.82</v>
      </c>
      <c r="F36" s="55">
        <v>0</v>
      </c>
      <c r="G36" s="2">
        <v>0</v>
      </c>
      <c r="H36" s="2">
        <v>0</v>
      </c>
      <c r="I36" s="81">
        <f t="shared" si="8"/>
        <v>-477.16</v>
      </c>
      <c r="J36" s="81">
        <f t="shared" si="9"/>
        <v>-495.82</v>
      </c>
      <c r="K36" s="81">
        <v>0</v>
      </c>
      <c r="P36" s="176"/>
    </row>
    <row r="37" spans="1:16" x14ac:dyDescent="0.25">
      <c r="A37" s="54" t="s">
        <v>80</v>
      </c>
      <c r="B37" s="55">
        <v>5</v>
      </c>
      <c r="C37" s="2">
        <v>130.54</v>
      </c>
      <c r="D37" s="55">
        <v>0</v>
      </c>
      <c r="E37" s="2">
        <v>0</v>
      </c>
      <c r="F37" s="55">
        <v>0</v>
      </c>
      <c r="G37" s="2">
        <v>0</v>
      </c>
      <c r="H37" s="2">
        <v>0</v>
      </c>
      <c r="I37" s="81">
        <f t="shared" si="8"/>
        <v>-130.54</v>
      </c>
      <c r="J37" s="81">
        <f t="shared" si="9"/>
        <v>0</v>
      </c>
      <c r="K37" s="81">
        <v>0</v>
      </c>
      <c r="P37" s="176"/>
    </row>
    <row r="38" spans="1:16" x14ac:dyDescent="0.25">
      <c r="A38" s="54" t="s">
        <v>163</v>
      </c>
      <c r="B38" s="55">
        <v>2</v>
      </c>
      <c r="C38" s="2">
        <v>76.400000000000006</v>
      </c>
      <c r="D38" s="55">
        <v>2</v>
      </c>
      <c r="E38" s="2">
        <v>36.4</v>
      </c>
      <c r="F38" s="55">
        <v>0</v>
      </c>
      <c r="G38" s="2">
        <v>0</v>
      </c>
      <c r="H38" s="2">
        <v>0</v>
      </c>
      <c r="I38" s="81">
        <f t="shared" si="8"/>
        <v>-76.400000000000006</v>
      </c>
      <c r="J38" s="81">
        <f t="shared" si="9"/>
        <v>-36.4</v>
      </c>
      <c r="K38" s="81">
        <v>0</v>
      </c>
      <c r="P38" s="176"/>
    </row>
    <row r="39" spans="1:16" x14ac:dyDescent="0.25">
      <c r="A39" s="54" t="s">
        <v>216</v>
      </c>
      <c r="B39" s="55">
        <v>2</v>
      </c>
      <c r="C39" s="2">
        <v>76.400000000000006</v>
      </c>
      <c r="D39" s="55">
        <v>0</v>
      </c>
      <c r="E39" s="2">
        <v>0</v>
      </c>
      <c r="F39" s="55">
        <v>0</v>
      </c>
      <c r="G39" s="2">
        <v>0</v>
      </c>
      <c r="H39" s="2">
        <v>0</v>
      </c>
      <c r="I39" s="81">
        <f t="shared" si="8"/>
        <v>-76.400000000000006</v>
      </c>
      <c r="J39" s="81">
        <f t="shared" si="9"/>
        <v>0</v>
      </c>
      <c r="K39" s="81">
        <v>0</v>
      </c>
      <c r="P39" s="176"/>
    </row>
    <row r="40" spans="1:16" x14ac:dyDescent="0.25">
      <c r="A40" s="90">
        <v>315710</v>
      </c>
      <c r="B40" s="2">
        <v>0</v>
      </c>
      <c r="C40" s="2">
        <v>0</v>
      </c>
      <c r="D40" s="55">
        <v>2</v>
      </c>
      <c r="E40" s="2">
        <v>137.12</v>
      </c>
      <c r="F40" s="55">
        <v>0</v>
      </c>
      <c r="G40" s="2">
        <v>0</v>
      </c>
      <c r="H40" s="2">
        <v>0</v>
      </c>
      <c r="I40" s="81">
        <f t="shared" si="8"/>
        <v>0</v>
      </c>
      <c r="J40" s="81">
        <f t="shared" si="9"/>
        <v>-137.12</v>
      </c>
      <c r="K40" s="81">
        <v>0</v>
      </c>
      <c r="P40" s="176"/>
    </row>
    <row r="41" spans="1:16" x14ac:dyDescent="0.25">
      <c r="A41" s="54" t="s">
        <v>207</v>
      </c>
      <c r="B41" s="55">
        <v>0</v>
      </c>
      <c r="C41" s="2">
        <v>0</v>
      </c>
      <c r="D41" s="55">
        <v>2</v>
      </c>
      <c r="E41" s="2">
        <v>283.76</v>
      </c>
      <c r="F41" s="55">
        <v>0</v>
      </c>
      <c r="G41" s="2">
        <v>0</v>
      </c>
      <c r="H41" s="2">
        <v>0</v>
      </c>
      <c r="I41" s="81">
        <f t="shared" si="8"/>
        <v>0</v>
      </c>
      <c r="J41" s="81">
        <f t="shared" si="9"/>
        <v>-283.76</v>
      </c>
      <c r="K41" s="81">
        <v>0</v>
      </c>
    </row>
    <row r="43" spans="1:16" x14ac:dyDescent="0.25">
      <c r="A43" s="118" t="s">
        <v>576</v>
      </c>
      <c r="B43" s="85">
        <f t="shared" ref="B43:K43" si="10">SUBTOTAL(9,B23:B41)</f>
        <v>7422</v>
      </c>
      <c r="C43" s="62">
        <f t="shared" si="10"/>
        <v>545522.04000000015</v>
      </c>
      <c r="D43" s="85">
        <f t="shared" si="10"/>
        <v>3828</v>
      </c>
      <c r="E43" s="62">
        <f t="shared" si="10"/>
        <v>306414.39999999997</v>
      </c>
      <c r="F43" s="85">
        <f t="shared" si="10"/>
        <v>3472</v>
      </c>
      <c r="G43" s="62">
        <f t="shared" si="10"/>
        <v>295355.89999999938</v>
      </c>
      <c r="H43" s="62">
        <f t="shared" si="10"/>
        <v>555423.76</v>
      </c>
      <c r="I43" s="62">
        <f t="shared" si="10"/>
        <v>9901.7199999999702</v>
      </c>
      <c r="J43" s="62">
        <f t="shared" si="10"/>
        <v>249009.35999999996</v>
      </c>
      <c r="K43" s="62">
        <f t="shared" si="10"/>
        <v>75228.106666667343</v>
      </c>
    </row>
    <row r="45" spans="1:16" x14ac:dyDescent="0.25">
      <c r="B45" s="154"/>
      <c r="C45" s="160"/>
      <c r="D45" s="160"/>
      <c r="E45" s="266" t="s">
        <v>662</v>
      </c>
      <c r="F45" s="266"/>
      <c r="G45" s="160">
        <f>SUM(G23:G28)</f>
        <v>293876.19999999937</v>
      </c>
      <c r="H45" s="160">
        <f>G45/G43*100</f>
        <v>99.499011192937061</v>
      </c>
    </row>
    <row r="46" spans="1:16" x14ac:dyDescent="0.25">
      <c r="B46" s="157"/>
      <c r="C46" s="161"/>
      <c r="D46" s="161"/>
      <c r="E46" s="265" t="s">
        <v>663</v>
      </c>
      <c r="F46" s="265"/>
      <c r="G46" s="161">
        <f>G43-G45</f>
        <v>1479.7000000000116</v>
      </c>
      <c r="H46" s="161">
        <f>100-H45</f>
        <v>0.50098880706293869</v>
      </c>
    </row>
    <row r="47" spans="1:16" x14ac:dyDescent="0.25">
      <c r="A47" s="157"/>
      <c r="B47" s="157"/>
      <c r="C47" s="161"/>
      <c r="D47" s="161"/>
      <c r="E47" s="161"/>
      <c r="F47" s="161"/>
      <c r="G47" s="161"/>
      <c r="H47" s="161"/>
    </row>
    <row r="48" spans="1:16" ht="17.25" x14ac:dyDescent="0.25">
      <c r="A48" s="247" t="s">
        <v>747</v>
      </c>
      <c r="B48" s="247"/>
      <c r="C48" s="247"/>
      <c r="D48" s="247"/>
      <c r="E48" s="247"/>
      <c r="F48" s="247"/>
      <c r="G48" s="247"/>
      <c r="H48" s="247"/>
      <c r="I48" s="247"/>
      <c r="J48" s="247"/>
      <c r="K48" s="247"/>
    </row>
    <row r="49" spans="1:1" x14ac:dyDescent="0.25">
      <c r="A49" t="s">
        <v>522</v>
      </c>
    </row>
    <row r="50" spans="1:1" x14ac:dyDescent="0.25">
      <c r="A50" t="s">
        <v>523</v>
      </c>
    </row>
    <row r="51" spans="1:1" x14ac:dyDescent="0.25">
      <c r="A51" t="s">
        <v>524</v>
      </c>
    </row>
    <row r="52" spans="1:1" x14ac:dyDescent="0.25">
      <c r="A52" t="s">
        <v>632</v>
      </c>
    </row>
    <row r="53" spans="1:1" x14ac:dyDescent="0.25">
      <c r="A53" t="s">
        <v>525</v>
      </c>
    </row>
    <row r="54" spans="1:1" x14ac:dyDescent="0.25">
      <c r="A54" t="s">
        <v>526</v>
      </c>
    </row>
    <row r="55" spans="1:1" x14ac:dyDescent="0.25">
      <c r="A55" t="s">
        <v>527</v>
      </c>
    </row>
    <row r="56" spans="1:1" x14ac:dyDescent="0.25">
      <c r="A56" t="s">
        <v>528</v>
      </c>
    </row>
    <row r="57" spans="1:1" x14ac:dyDescent="0.25">
      <c r="A57" t="s">
        <v>529</v>
      </c>
    </row>
    <row r="58" spans="1:1" x14ac:dyDescent="0.25">
      <c r="A58" t="s">
        <v>530</v>
      </c>
    </row>
    <row r="59" spans="1:1" x14ac:dyDescent="0.25">
      <c r="A59" t="s">
        <v>531</v>
      </c>
    </row>
    <row r="60" spans="1:1" x14ac:dyDescent="0.25">
      <c r="A60" t="s">
        <v>532</v>
      </c>
    </row>
    <row r="61" spans="1:1" x14ac:dyDescent="0.25">
      <c r="A61" t="s">
        <v>533</v>
      </c>
    </row>
    <row r="62" spans="1:1" x14ac:dyDescent="0.25">
      <c r="A62" t="s">
        <v>534</v>
      </c>
    </row>
    <row r="63" spans="1:1" x14ac:dyDescent="0.25">
      <c r="A63" t="s">
        <v>535</v>
      </c>
    </row>
    <row r="64" spans="1:1" x14ac:dyDescent="0.25">
      <c r="A64" t="s">
        <v>536</v>
      </c>
    </row>
    <row r="65" spans="1:1" x14ac:dyDescent="0.25">
      <c r="A65" t="s">
        <v>537</v>
      </c>
    </row>
    <row r="66" spans="1:1" x14ac:dyDescent="0.25">
      <c r="A66" t="s">
        <v>538</v>
      </c>
    </row>
    <row r="67" spans="1:1" x14ac:dyDescent="0.25">
      <c r="A67" t="s">
        <v>539</v>
      </c>
    </row>
    <row r="68" spans="1:1" x14ac:dyDescent="0.25">
      <c r="A68" t="s">
        <v>540</v>
      </c>
    </row>
    <row r="69" spans="1:1" x14ac:dyDescent="0.25">
      <c r="A69" t="s">
        <v>541</v>
      </c>
    </row>
    <row r="70" spans="1:1" x14ac:dyDescent="0.25">
      <c r="A70" t="s">
        <v>542</v>
      </c>
    </row>
    <row r="71" spans="1:1" x14ac:dyDescent="0.25">
      <c r="A71" t="s">
        <v>543</v>
      </c>
    </row>
    <row r="72" spans="1:1" x14ac:dyDescent="0.25">
      <c r="A72" t="s">
        <v>544</v>
      </c>
    </row>
    <row r="73" spans="1:1" x14ac:dyDescent="0.25">
      <c r="A73" t="s">
        <v>545</v>
      </c>
    </row>
    <row r="74" spans="1:1" x14ac:dyDescent="0.25">
      <c r="A74" t="s">
        <v>546</v>
      </c>
    </row>
    <row r="75" spans="1:1" x14ac:dyDescent="0.25">
      <c r="A75" t="s">
        <v>547</v>
      </c>
    </row>
    <row r="76" spans="1:1" x14ac:dyDescent="0.25">
      <c r="A76" t="s">
        <v>548</v>
      </c>
    </row>
    <row r="77" spans="1:1" x14ac:dyDescent="0.25">
      <c r="A77" t="s">
        <v>549</v>
      </c>
    </row>
    <row r="78" spans="1:1" x14ac:dyDescent="0.25">
      <c r="A78" t="s">
        <v>550</v>
      </c>
    </row>
    <row r="79" spans="1:1" x14ac:dyDescent="0.25">
      <c r="A79" t="s">
        <v>551</v>
      </c>
    </row>
    <row r="80" spans="1:1" x14ac:dyDescent="0.25">
      <c r="A80" t="s">
        <v>636</v>
      </c>
    </row>
    <row r="81" spans="1:1" x14ac:dyDescent="0.25">
      <c r="A81" t="s">
        <v>553</v>
      </c>
    </row>
    <row r="82" spans="1:1" x14ac:dyDescent="0.25">
      <c r="A82" t="s">
        <v>554</v>
      </c>
    </row>
    <row r="83" spans="1:1" x14ac:dyDescent="0.25">
      <c r="A83" t="s">
        <v>555</v>
      </c>
    </row>
    <row r="84" spans="1:1" x14ac:dyDescent="0.25">
      <c r="A84" t="s">
        <v>556</v>
      </c>
    </row>
    <row r="85" spans="1:1" x14ac:dyDescent="0.25">
      <c r="A85" t="s">
        <v>557</v>
      </c>
    </row>
    <row r="86" spans="1:1" x14ac:dyDescent="0.25">
      <c r="A86" t="s">
        <v>558</v>
      </c>
    </row>
    <row r="87" spans="1:1" x14ac:dyDescent="0.25">
      <c r="A87" t="s">
        <v>559</v>
      </c>
    </row>
    <row r="88" spans="1:1" x14ac:dyDescent="0.25">
      <c r="A88" t="s">
        <v>560</v>
      </c>
    </row>
    <row r="89" spans="1:1" x14ac:dyDescent="0.25">
      <c r="A89" t="s">
        <v>561</v>
      </c>
    </row>
    <row r="90" spans="1:1" x14ac:dyDescent="0.25">
      <c r="A90" t="s">
        <v>562</v>
      </c>
    </row>
    <row r="91" spans="1:1" x14ac:dyDescent="0.25">
      <c r="A91" t="s">
        <v>563</v>
      </c>
    </row>
    <row r="92" spans="1:1" x14ac:dyDescent="0.25">
      <c r="A92" t="s">
        <v>564</v>
      </c>
    </row>
    <row r="93" spans="1:1" x14ac:dyDescent="0.25">
      <c r="A93" t="s">
        <v>565</v>
      </c>
    </row>
    <row r="94" spans="1:1" x14ac:dyDescent="0.25">
      <c r="A94" t="s">
        <v>566</v>
      </c>
    </row>
    <row r="95" spans="1:1" x14ac:dyDescent="0.25">
      <c r="A95" t="s">
        <v>567</v>
      </c>
    </row>
    <row r="96" spans="1:1" x14ac:dyDescent="0.25">
      <c r="A96" t="s">
        <v>568</v>
      </c>
    </row>
    <row r="97" spans="1:1" x14ac:dyDescent="0.25">
      <c r="A97" t="s">
        <v>569</v>
      </c>
    </row>
    <row r="98" spans="1:1" x14ac:dyDescent="0.25">
      <c r="A98" t="s">
        <v>570</v>
      </c>
    </row>
    <row r="99" spans="1:1" x14ac:dyDescent="0.25">
      <c r="A99" t="s">
        <v>571</v>
      </c>
    </row>
    <row r="100" spans="1:1" x14ac:dyDescent="0.25">
      <c r="A100" t="s">
        <v>572</v>
      </c>
    </row>
    <row r="101" spans="1:1" x14ac:dyDescent="0.25">
      <c r="A101" t="s">
        <v>573</v>
      </c>
    </row>
    <row r="102" spans="1:1" x14ac:dyDescent="0.25">
      <c r="A102" t="s">
        <v>574</v>
      </c>
    </row>
    <row r="103" spans="1:1" x14ac:dyDescent="0.25">
      <c r="A103" t="s">
        <v>683</v>
      </c>
    </row>
    <row r="104" spans="1:1" x14ac:dyDescent="0.25">
      <c r="A104" t="s">
        <v>684</v>
      </c>
    </row>
    <row r="105" spans="1:1" x14ac:dyDescent="0.25">
      <c r="A105" t="s">
        <v>748</v>
      </c>
    </row>
    <row r="106" spans="1:1" x14ac:dyDescent="0.25">
      <c r="A106" t="s">
        <v>749</v>
      </c>
    </row>
    <row r="107" spans="1:1" x14ac:dyDescent="0.25">
      <c r="A107" t="s">
        <v>750</v>
      </c>
    </row>
    <row r="108" spans="1:1" x14ac:dyDescent="0.25">
      <c r="A108" t="s">
        <v>751</v>
      </c>
    </row>
    <row r="109" spans="1:1" x14ac:dyDescent="0.25">
      <c r="A109" t="s">
        <v>752</v>
      </c>
    </row>
    <row r="110" spans="1:1" x14ac:dyDescent="0.25">
      <c r="A110" t="s">
        <v>753</v>
      </c>
    </row>
    <row r="111" spans="1:1" x14ac:dyDescent="0.25">
      <c r="A111" t="s">
        <v>754</v>
      </c>
    </row>
    <row r="112" spans="1:1" x14ac:dyDescent="0.25">
      <c r="A112" t="s">
        <v>755</v>
      </c>
    </row>
  </sheetData>
  <autoFilter ref="A22:J40" xr:uid="{00000000-0009-0000-0000-000006000000}">
    <sortState xmlns:xlrd2="http://schemas.microsoft.com/office/spreadsheetml/2017/richdata2" ref="A20:J37">
      <sortCondition descending="1" ref="H20:H37"/>
    </sortState>
  </autoFilter>
  <sortState xmlns:xlrd2="http://schemas.microsoft.com/office/spreadsheetml/2017/richdata2" ref="A23:K41">
    <sortCondition descending="1" ref="G23:G41"/>
  </sortState>
  <mergeCells count="14">
    <mergeCell ref="L21:N21"/>
    <mergeCell ref="A48:K48"/>
    <mergeCell ref="E46:F46"/>
    <mergeCell ref="E45:F45"/>
    <mergeCell ref="B21:C21"/>
    <mergeCell ref="D21:E21"/>
    <mergeCell ref="F21:G21"/>
    <mergeCell ref="I21:K21"/>
    <mergeCell ref="A2:I2"/>
    <mergeCell ref="A3:I3"/>
    <mergeCell ref="B5:C5"/>
    <mergeCell ref="D5:E5"/>
    <mergeCell ref="F5:G5"/>
    <mergeCell ref="H5:J5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O189"/>
  <sheetViews>
    <sheetView workbookViewId="0">
      <selection activeCell="A158" sqref="A158:A189"/>
    </sheetView>
  </sheetViews>
  <sheetFormatPr defaultRowHeight="15" x14ac:dyDescent="0.25"/>
  <cols>
    <col min="1" max="1" width="65.42578125" customWidth="1"/>
    <col min="2" max="2" width="8.42578125" customWidth="1"/>
    <col min="3" max="3" width="13" customWidth="1"/>
    <col min="4" max="4" width="7.85546875" customWidth="1"/>
    <col min="5" max="5" width="13.28515625" customWidth="1"/>
    <col min="6" max="6" width="10.5703125" bestFit="1" customWidth="1"/>
    <col min="7" max="7" width="13.28515625" customWidth="1"/>
    <col min="8" max="8" width="14.85546875" bestFit="1" customWidth="1"/>
    <col min="9" max="11" width="14.7109375" customWidth="1"/>
    <col min="12" max="13" width="11.28515625" customWidth="1"/>
    <col min="14" max="14" width="11.140625" customWidth="1"/>
    <col min="15" max="15" width="13.28515625" bestFit="1" customWidth="1"/>
  </cols>
  <sheetData>
    <row r="2" spans="1:14" ht="15.75" x14ac:dyDescent="0.25">
      <c r="A2" s="257" t="s">
        <v>687</v>
      </c>
      <c r="B2" s="257"/>
      <c r="C2" s="257"/>
      <c r="D2" s="257"/>
      <c r="E2" s="257"/>
      <c r="F2" s="257"/>
      <c r="G2" s="257"/>
      <c r="H2" s="257"/>
      <c r="I2" s="257"/>
    </row>
    <row r="3" spans="1:14" ht="15.75" x14ac:dyDescent="0.25">
      <c r="A3" s="257" t="s">
        <v>736</v>
      </c>
      <c r="B3" s="257"/>
      <c r="C3" s="257"/>
      <c r="D3" s="257"/>
      <c r="E3" s="257"/>
      <c r="F3" s="257"/>
      <c r="G3" s="257"/>
      <c r="H3" s="257"/>
      <c r="I3" s="257"/>
    </row>
    <row r="4" spans="1:14" ht="15.75" x14ac:dyDescent="0.25">
      <c r="A4" s="119"/>
      <c r="B4" s="119"/>
      <c r="C4" s="119"/>
      <c r="D4" s="119"/>
      <c r="E4" s="119"/>
      <c r="F4" s="194"/>
      <c r="G4" s="194"/>
      <c r="H4" s="119"/>
      <c r="I4" s="119"/>
    </row>
    <row r="5" spans="1:14" x14ac:dyDescent="0.25">
      <c r="B5" s="258" t="s">
        <v>652</v>
      </c>
      <c r="C5" s="258"/>
      <c r="D5" s="259" t="s">
        <v>686</v>
      </c>
      <c r="E5" s="259"/>
      <c r="F5" s="255" t="s">
        <v>741</v>
      </c>
      <c r="G5" s="255"/>
      <c r="H5" s="256" t="s">
        <v>653</v>
      </c>
      <c r="I5" s="256"/>
      <c r="J5" s="256"/>
      <c r="K5" s="200"/>
      <c r="L5" s="32"/>
    </row>
    <row r="6" spans="1:14" x14ac:dyDescent="0.25">
      <c r="A6" s="118" t="s">
        <v>658</v>
      </c>
      <c r="B6" s="52" t="s">
        <v>650</v>
      </c>
      <c r="C6" s="52" t="s">
        <v>651</v>
      </c>
      <c r="D6" s="52" t="s">
        <v>650</v>
      </c>
      <c r="E6" s="52" t="s">
        <v>651</v>
      </c>
      <c r="F6" s="193" t="s">
        <v>650</v>
      </c>
      <c r="G6" s="193" t="s">
        <v>651</v>
      </c>
      <c r="H6" s="60">
        <v>2019</v>
      </c>
      <c r="I6" s="118">
        <v>2020</v>
      </c>
      <c r="J6" s="197">
        <v>2021</v>
      </c>
      <c r="K6" s="200"/>
      <c r="L6" s="187"/>
      <c r="M6" s="187"/>
      <c r="N6" s="187"/>
    </row>
    <row r="7" spans="1:14" x14ac:dyDescent="0.25">
      <c r="A7" s="63" t="s">
        <v>621</v>
      </c>
      <c r="B7" s="122">
        <v>8613</v>
      </c>
      <c r="C7" s="123">
        <v>1946710.26</v>
      </c>
      <c r="D7" s="122">
        <v>8997</v>
      </c>
      <c r="E7" s="123">
        <v>2033501.94</v>
      </c>
      <c r="F7" s="122">
        <v>5902</v>
      </c>
      <c r="G7" s="123">
        <v>1333970.0400000829</v>
      </c>
      <c r="H7" s="95">
        <f t="shared" ref="H7:H16" si="0">C7/$C$23*100</f>
        <v>41.483741085616252</v>
      </c>
      <c r="I7" s="95">
        <f t="shared" ref="I7:I16" si="1">E7/$E$23*100</f>
        <v>43.751102100183211</v>
      </c>
      <c r="J7" s="95">
        <f t="shared" ref="J7:J23" si="2">G7/$G$23*100</f>
        <v>43.308903781738692</v>
      </c>
      <c r="K7" s="212"/>
      <c r="L7" s="188"/>
      <c r="M7" s="189"/>
      <c r="N7" s="189"/>
    </row>
    <row r="8" spans="1:14" x14ac:dyDescent="0.25">
      <c r="A8" s="63" t="s">
        <v>617</v>
      </c>
      <c r="B8" s="122">
        <v>5568</v>
      </c>
      <c r="C8" s="123">
        <v>712592.64</v>
      </c>
      <c r="D8" s="122">
        <v>5776</v>
      </c>
      <c r="E8" s="123">
        <v>739212.48</v>
      </c>
      <c r="F8" s="122">
        <v>4017</v>
      </c>
      <c r="G8" s="123">
        <v>514095.65999997267</v>
      </c>
      <c r="H8" s="95">
        <f t="shared" si="0"/>
        <v>15.185109558766982</v>
      </c>
      <c r="I8" s="95">
        <f t="shared" si="1"/>
        <v>15.904268419930615</v>
      </c>
      <c r="J8" s="95">
        <f t="shared" si="2"/>
        <v>16.690719285979526</v>
      </c>
      <c r="K8" s="212"/>
      <c r="L8" s="188"/>
      <c r="M8" s="189"/>
      <c r="N8" s="189"/>
    </row>
    <row r="9" spans="1:14" x14ac:dyDescent="0.25">
      <c r="A9" s="63" t="s">
        <v>619</v>
      </c>
      <c r="B9" s="122">
        <v>4685</v>
      </c>
      <c r="C9" s="123">
        <v>687008.4</v>
      </c>
      <c r="D9" s="122">
        <v>4747</v>
      </c>
      <c r="E9" s="123">
        <v>696100.08</v>
      </c>
      <c r="F9" s="122">
        <v>3164</v>
      </c>
      <c r="G9" s="123">
        <v>463968.96000003122</v>
      </c>
      <c r="H9" s="95">
        <f t="shared" si="0"/>
        <v>14.639918006721498</v>
      </c>
      <c r="I9" s="95">
        <f t="shared" si="1"/>
        <v>14.976698606948807</v>
      </c>
      <c r="J9" s="95">
        <f t="shared" si="2"/>
        <v>15.063297108496881</v>
      </c>
      <c r="K9" s="212"/>
      <c r="L9" s="188"/>
      <c r="M9" s="189"/>
      <c r="N9" s="189"/>
    </row>
    <row r="10" spans="1:14" x14ac:dyDescent="0.25">
      <c r="A10" s="63" t="s">
        <v>614</v>
      </c>
      <c r="B10" s="122">
        <v>17662</v>
      </c>
      <c r="C10" s="123">
        <v>313323.88</v>
      </c>
      <c r="D10" s="122">
        <v>22433</v>
      </c>
      <c r="E10" s="123">
        <v>397961.42</v>
      </c>
      <c r="F10" s="122">
        <v>15674</v>
      </c>
      <c r="G10" s="123">
        <v>278056.75999993976</v>
      </c>
      <c r="H10" s="95">
        <f t="shared" si="0"/>
        <v>6.6768265318849744</v>
      </c>
      <c r="I10" s="95">
        <f t="shared" si="1"/>
        <v>8.562200200484634</v>
      </c>
      <c r="J10" s="95">
        <f t="shared" si="2"/>
        <v>9.0274392254706495</v>
      </c>
      <c r="K10" s="212"/>
      <c r="L10" s="188"/>
      <c r="M10" s="189"/>
      <c r="N10" s="189"/>
    </row>
    <row r="11" spans="1:14" x14ac:dyDescent="0.25">
      <c r="A11" s="63" t="s">
        <v>620</v>
      </c>
      <c r="B11" s="122">
        <v>1433</v>
      </c>
      <c r="C11" s="123">
        <v>297146.88</v>
      </c>
      <c r="D11" s="122">
        <v>1550</v>
      </c>
      <c r="E11" s="123">
        <v>321408</v>
      </c>
      <c r="F11" s="122">
        <v>1056</v>
      </c>
      <c r="G11" s="123">
        <v>218972.15999999442</v>
      </c>
      <c r="H11" s="95">
        <f t="shared" si="0"/>
        <v>6.3321001011823324</v>
      </c>
      <c r="I11" s="95">
        <f t="shared" si="1"/>
        <v>6.915141779415114</v>
      </c>
      <c r="J11" s="95">
        <f t="shared" si="2"/>
        <v>7.1091883055474456</v>
      </c>
      <c r="K11" s="212"/>
      <c r="L11" s="188"/>
      <c r="M11" s="189"/>
      <c r="N11" s="189"/>
    </row>
    <row r="12" spans="1:14" x14ac:dyDescent="0.25">
      <c r="A12" s="63" t="s">
        <v>618</v>
      </c>
      <c r="B12" s="122">
        <v>1603</v>
      </c>
      <c r="C12" s="123">
        <v>157158.12</v>
      </c>
      <c r="D12" s="122">
        <v>1409</v>
      </c>
      <c r="E12" s="123">
        <v>138138.35999999999</v>
      </c>
      <c r="F12" s="122">
        <v>911</v>
      </c>
      <c r="G12" s="123">
        <v>89314.439999998955</v>
      </c>
      <c r="H12" s="95">
        <f t="shared" si="0"/>
        <v>3.348986694908676</v>
      </c>
      <c r="I12" s="95">
        <f t="shared" si="1"/>
        <v>2.9720677287929527</v>
      </c>
      <c r="J12" s="95">
        <f t="shared" si="2"/>
        <v>2.8996981733409752</v>
      </c>
      <c r="K12" s="212"/>
      <c r="L12" s="188"/>
      <c r="M12" s="189"/>
      <c r="N12" s="189"/>
    </row>
    <row r="13" spans="1:14" x14ac:dyDescent="0.25">
      <c r="A13" s="63" t="s">
        <v>613</v>
      </c>
      <c r="B13" s="122">
        <v>7574</v>
      </c>
      <c r="C13" s="123">
        <v>437322.76</v>
      </c>
      <c r="D13" s="122">
        <v>3153</v>
      </c>
      <c r="E13" s="123">
        <v>182054.22</v>
      </c>
      <c r="F13" s="122">
        <v>1458</v>
      </c>
      <c r="G13" s="123">
        <v>84184.92000000093</v>
      </c>
      <c r="H13" s="95">
        <f t="shared" si="0"/>
        <v>9.31920097173942</v>
      </c>
      <c r="I13" s="95">
        <f t="shared" si="1"/>
        <v>3.9169241053142132</v>
      </c>
      <c r="J13" s="95">
        <f t="shared" si="2"/>
        <v>2.7331622831298237</v>
      </c>
      <c r="K13" s="212"/>
      <c r="L13" s="188"/>
      <c r="M13" s="189"/>
      <c r="N13" s="189"/>
    </row>
    <row r="14" spans="1:14" x14ac:dyDescent="0.25">
      <c r="A14" s="63" t="s">
        <v>616</v>
      </c>
      <c r="B14" s="122">
        <v>1299</v>
      </c>
      <c r="C14" s="123">
        <v>103114.62</v>
      </c>
      <c r="D14" s="122">
        <v>1291</v>
      </c>
      <c r="E14" s="123">
        <v>102479.58</v>
      </c>
      <c r="F14" s="122">
        <v>851</v>
      </c>
      <c r="G14" s="123">
        <v>67552.379999999175</v>
      </c>
      <c r="H14" s="95">
        <f t="shared" si="0"/>
        <v>2.1973378813042821</v>
      </c>
      <c r="I14" s="95">
        <f t="shared" si="1"/>
        <v>2.2048636785484912</v>
      </c>
      <c r="J14" s="95">
        <f t="shared" si="2"/>
        <v>2.1931673410350592</v>
      </c>
      <c r="K14" s="212"/>
      <c r="L14" s="188"/>
      <c r="M14" s="189"/>
      <c r="N14" s="189"/>
    </row>
    <row r="15" spans="1:14" x14ac:dyDescent="0.25">
      <c r="A15" s="63" t="s">
        <v>615</v>
      </c>
      <c r="B15" s="122">
        <v>2046</v>
      </c>
      <c r="C15" s="123">
        <v>38178.36</v>
      </c>
      <c r="D15" s="122">
        <v>1765</v>
      </c>
      <c r="E15" s="123">
        <v>32934.9</v>
      </c>
      <c r="F15" s="122">
        <v>1149</v>
      </c>
      <c r="G15" s="123">
        <v>21440.339999999855</v>
      </c>
      <c r="H15" s="95">
        <f t="shared" si="0"/>
        <v>0.81356801464304629</v>
      </c>
      <c r="I15" s="95">
        <f t="shared" si="1"/>
        <v>0.70859935966391263</v>
      </c>
      <c r="J15" s="95">
        <f t="shared" si="2"/>
        <v>0.69608581472167042</v>
      </c>
      <c r="K15" s="212"/>
      <c r="L15" s="188"/>
      <c r="M15" s="189"/>
      <c r="N15" s="189"/>
    </row>
    <row r="16" spans="1:14" x14ac:dyDescent="0.25">
      <c r="A16" s="63" t="s">
        <v>628</v>
      </c>
      <c r="B16" s="122">
        <v>0</v>
      </c>
      <c r="C16" s="123">
        <v>0</v>
      </c>
      <c r="D16" s="122">
        <v>18</v>
      </c>
      <c r="E16" s="123">
        <v>2712.42</v>
      </c>
      <c r="F16" s="122">
        <v>44</v>
      </c>
      <c r="G16" s="123">
        <v>6630.3599999999942</v>
      </c>
      <c r="H16" s="95">
        <f t="shared" si="0"/>
        <v>0</v>
      </c>
      <c r="I16" s="95">
        <f t="shared" si="1"/>
        <v>5.8358126945568078E-2</v>
      </c>
      <c r="J16" s="95">
        <f t="shared" si="2"/>
        <v>0.21526242319375544</v>
      </c>
      <c r="K16" s="212"/>
      <c r="L16" s="188"/>
      <c r="M16" s="189"/>
      <c r="N16" s="189"/>
    </row>
    <row r="17" spans="1:15" x14ac:dyDescent="0.25">
      <c r="A17" s="125" t="s">
        <v>626</v>
      </c>
      <c r="B17" s="124">
        <v>0</v>
      </c>
      <c r="C17" s="124">
        <v>0</v>
      </c>
      <c r="D17" s="122">
        <v>2</v>
      </c>
      <c r="E17" s="123">
        <v>195.54</v>
      </c>
      <c r="F17" s="122">
        <v>8</v>
      </c>
      <c r="G17" s="123">
        <v>782.16</v>
      </c>
      <c r="H17" s="2">
        <v>0</v>
      </c>
      <c r="I17" s="95">
        <v>0</v>
      </c>
      <c r="J17" s="95">
        <f t="shared" si="2"/>
        <v>2.5393742862412885E-2</v>
      </c>
      <c r="K17" s="212"/>
      <c r="L17" s="188"/>
      <c r="M17" s="189"/>
      <c r="N17" s="189"/>
    </row>
    <row r="18" spans="1:15" x14ac:dyDescent="0.25">
      <c r="A18" s="63" t="s">
        <v>625</v>
      </c>
      <c r="B18" s="122">
        <v>0</v>
      </c>
      <c r="C18" s="123">
        <v>0</v>
      </c>
      <c r="D18" s="122">
        <v>6</v>
      </c>
      <c r="E18" s="123">
        <v>392.16</v>
      </c>
      <c r="F18" s="122">
        <v>7</v>
      </c>
      <c r="G18" s="123">
        <v>457.52000000000004</v>
      </c>
      <c r="H18" s="95">
        <f>C18/$C$23*100</f>
        <v>0</v>
      </c>
      <c r="I18" s="95">
        <f>E18/$E$23*100</f>
        <v>8.4373817708813439E-3</v>
      </c>
      <c r="J18" s="95">
        <f t="shared" si="2"/>
        <v>1.4853924049313622E-2</v>
      </c>
      <c r="K18" s="212"/>
      <c r="L18" s="188"/>
      <c r="M18" s="189"/>
      <c r="N18" s="189"/>
    </row>
    <row r="19" spans="1:15" x14ac:dyDescent="0.25">
      <c r="A19" s="63" t="s">
        <v>624</v>
      </c>
      <c r="B19" s="122">
        <v>0</v>
      </c>
      <c r="C19" s="123">
        <v>0</v>
      </c>
      <c r="D19" s="122">
        <v>5</v>
      </c>
      <c r="E19" s="123">
        <v>426.65</v>
      </c>
      <c r="F19" s="122">
        <v>5</v>
      </c>
      <c r="G19" s="123">
        <v>426.65</v>
      </c>
      <c r="H19" s="95">
        <f>C19/$C$23*100</f>
        <v>0</v>
      </c>
      <c r="I19" s="95">
        <f>E19/$E$23*100</f>
        <v>9.1794393424788987E-3</v>
      </c>
      <c r="J19" s="95">
        <f t="shared" si="2"/>
        <v>1.3851693249780679E-2</v>
      </c>
      <c r="K19" s="212"/>
      <c r="L19" s="188"/>
      <c r="M19" s="189"/>
      <c r="N19" s="189"/>
    </row>
    <row r="20" spans="1:15" x14ac:dyDescent="0.25">
      <c r="A20" s="63" t="s">
        <v>627</v>
      </c>
      <c r="B20" s="122">
        <v>1</v>
      </c>
      <c r="C20" s="123">
        <v>138.25</v>
      </c>
      <c r="D20" s="122">
        <v>2</v>
      </c>
      <c r="E20" s="123">
        <v>276.5</v>
      </c>
      <c r="F20" s="122">
        <v>2</v>
      </c>
      <c r="G20" s="123">
        <v>276.5</v>
      </c>
      <c r="H20" s="2">
        <v>0</v>
      </c>
      <c r="I20" s="95">
        <f>E20/$E$23*100</f>
        <v>5.9489393605892784E-3</v>
      </c>
      <c r="J20" s="95">
        <f t="shared" si="2"/>
        <v>8.9768971840252145E-3</v>
      </c>
      <c r="K20" s="212"/>
      <c r="L20" s="188"/>
      <c r="M20" s="189"/>
      <c r="N20" s="189"/>
    </row>
    <row r="21" spans="1:15" x14ac:dyDescent="0.25">
      <c r="A21" s="125" t="s">
        <v>631</v>
      </c>
      <c r="B21" s="124">
        <v>0</v>
      </c>
      <c r="C21" s="124">
        <v>0</v>
      </c>
      <c r="D21" s="122">
        <v>1</v>
      </c>
      <c r="E21" s="123">
        <v>93.1</v>
      </c>
      <c r="F21" s="122">
        <v>0</v>
      </c>
      <c r="G21" s="123">
        <v>0</v>
      </c>
      <c r="H21" s="2">
        <f>C21/$C$23*100</f>
        <v>0</v>
      </c>
      <c r="I21" s="95">
        <v>0</v>
      </c>
      <c r="J21" s="95">
        <f t="shared" si="2"/>
        <v>0</v>
      </c>
      <c r="K21" s="212"/>
      <c r="L21" s="190"/>
      <c r="M21" s="191"/>
      <c r="N21" s="209"/>
    </row>
    <row r="22" spans="1:15" x14ac:dyDescent="0.25">
      <c r="A22" s="63" t="s">
        <v>622</v>
      </c>
      <c r="B22" s="122">
        <v>1</v>
      </c>
      <c r="C22" s="123">
        <v>12.44</v>
      </c>
      <c r="D22" s="122">
        <v>0</v>
      </c>
      <c r="E22" s="123">
        <v>0</v>
      </c>
      <c r="F22" s="122">
        <v>0</v>
      </c>
      <c r="G22" s="123">
        <v>0</v>
      </c>
      <c r="H22" s="2">
        <v>0</v>
      </c>
      <c r="I22" s="95">
        <v>0</v>
      </c>
      <c r="J22" s="95">
        <f t="shared" si="2"/>
        <v>0</v>
      </c>
      <c r="K22" s="212"/>
    </row>
    <row r="23" spans="1:15" x14ac:dyDescent="0.25">
      <c r="A23" s="118" t="s">
        <v>2</v>
      </c>
      <c r="B23" s="56">
        <f t="shared" ref="B23:G23" si="3">SUM(B7:B22)</f>
        <v>50485</v>
      </c>
      <c r="C23" s="57">
        <f t="shared" si="3"/>
        <v>4692706.6100000003</v>
      </c>
      <c r="D23" s="56">
        <f t="shared" si="3"/>
        <v>51155</v>
      </c>
      <c r="E23" s="57">
        <f t="shared" si="3"/>
        <v>4647887.3500000006</v>
      </c>
      <c r="F23" s="56">
        <f t="shared" si="3"/>
        <v>34248</v>
      </c>
      <c r="G23" s="57">
        <f t="shared" si="3"/>
        <v>3080128.8500000197</v>
      </c>
      <c r="H23" s="126">
        <f>C23/$C$23*100</f>
        <v>100</v>
      </c>
      <c r="I23" s="126">
        <f>E23/$E$23*100</f>
        <v>100</v>
      </c>
      <c r="J23" s="97">
        <f t="shared" si="2"/>
        <v>100</v>
      </c>
      <c r="K23" s="213"/>
    </row>
    <row r="28" spans="1:15" x14ac:dyDescent="0.25">
      <c r="B28" s="258" t="s">
        <v>652</v>
      </c>
      <c r="C28" s="258"/>
      <c r="D28" s="259" t="s">
        <v>686</v>
      </c>
      <c r="E28" s="259"/>
      <c r="F28" s="255" t="s">
        <v>741</v>
      </c>
      <c r="G28" s="255"/>
      <c r="H28" s="71" t="s">
        <v>655</v>
      </c>
      <c r="I28" s="256" t="s">
        <v>656</v>
      </c>
      <c r="J28" s="256"/>
      <c r="K28" s="256"/>
      <c r="L28" s="251" t="s">
        <v>711</v>
      </c>
      <c r="M28" s="251"/>
      <c r="N28" s="251"/>
    </row>
    <row r="29" spans="1:15" x14ac:dyDescent="0.25">
      <c r="A29" s="53" t="s">
        <v>634</v>
      </c>
      <c r="B29" s="52" t="s">
        <v>650</v>
      </c>
      <c r="C29" s="52" t="s">
        <v>651</v>
      </c>
      <c r="D29" s="52" t="s">
        <v>650</v>
      </c>
      <c r="E29" s="52" t="s">
        <v>651</v>
      </c>
      <c r="F29" s="193" t="s">
        <v>650</v>
      </c>
      <c r="G29" s="193" t="s">
        <v>651</v>
      </c>
      <c r="H29" s="52" t="s">
        <v>651</v>
      </c>
      <c r="I29" s="60">
        <v>2019</v>
      </c>
      <c r="J29" s="53">
        <v>2020</v>
      </c>
      <c r="K29" s="197" t="s">
        <v>745</v>
      </c>
      <c r="L29" s="162">
        <v>2019</v>
      </c>
      <c r="M29" s="162">
        <v>2020</v>
      </c>
      <c r="N29" s="193">
        <v>2021</v>
      </c>
    </row>
    <row r="30" spans="1:15" x14ac:dyDescent="0.25">
      <c r="A30" s="54" t="s">
        <v>161</v>
      </c>
      <c r="B30" s="55">
        <v>26288</v>
      </c>
      <c r="C30" s="2">
        <v>2477480.25</v>
      </c>
      <c r="D30" s="93">
        <v>26454</v>
      </c>
      <c r="E30" s="94">
        <v>2459739.31</v>
      </c>
      <c r="F30" s="210">
        <v>17972</v>
      </c>
      <c r="G30" s="94">
        <v>1654568.3499998888</v>
      </c>
      <c r="H30" s="2">
        <v>1728841.43</v>
      </c>
      <c r="I30" s="81">
        <f t="shared" ref="I30:I61" si="4">H30-C30</f>
        <v>-748638.82000000007</v>
      </c>
      <c r="J30" s="81">
        <f t="shared" ref="J30:J61" si="5">H30-E30</f>
        <v>-730897.88000000012</v>
      </c>
      <c r="K30" s="81">
        <v>-502007.39666655503</v>
      </c>
      <c r="L30" s="120">
        <f>C30/H30*100</f>
        <v>143.30291992134872</v>
      </c>
      <c r="M30" s="120">
        <f>E30/H30*100</f>
        <v>142.27674483714796</v>
      </c>
      <c r="N30" s="176">
        <v>143.55582194717726</v>
      </c>
      <c r="O30" s="176"/>
    </row>
    <row r="31" spans="1:15" x14ac:dyDescent="0.25">
      <c r="A31" s="54" t="s">
        <v>405</v>
      </c>
      <c r="B31" s="55">
        <v>1740</v>
      </c>
      <c r="C31" s="2">
        <v>171050.3</v>
      </c>
      <c r="D31" s="93">
        <v>1906</v>
      </c>
      <c r="E31" s="94">
        <v>177052.52</v>
      </c>
      <c r="F31" s="210">
        <v>1448</v>
      </c>
      <c r="G31" s="94">
        <v>133452.10000000137</v>
      </c>
      <c r="H31" s="2">
        <v>223967.66</v>
      </c>
      <c r="I31" s="81">
        <f t="shared" si="4"/>
        <v>52917.360000000015</v>
      </c>
      <c r="J31" s="81">
        <f t="shared" si="5"/>
        <v>46915.140000000014</v>
      </c>
      <c r="K31" s="81">
        <v>15859.673333331972</v>
      </c>
      <c r="N31" s="176"/>
    </row>
    <row r="32" spans="1:15" x14ac:dyDescent="0.25">
      <c r="A32" s="54" t="s">
        <v>198</v>
      </c>
      <c r="B32" s="55">
        <v>1370</v>
      </c>
      <c r="C32" s="2">
        <v>137002.82</v>
      </c>
      <c r="D32" s="93">
        <v>1433</v>
      </c>
      <c r="E32" s="94">
        <v>136986.6</v>
      </c>
      <c r="F32" s="210">
        <v>1134</v>
      </c>
      <c r="G32" s="94">
        <v>106162.06000000099</v>
      </c>
      <c r="H32" s="2">
        <v>189439.13</v>
      </c>
      <c r="I32" s="81">
        <f t="shared" si="4"/>
        <v>52436.31</v>
      </c>
      <c r="J32" s="81">
        <f t="shared" si="5"/>
        <v>52452.53</v>
      </c>
      <c r="K32" s="81">
        <v>20130.693333332354</v>
      </c>
      <c r="N32" s="176"/>
    </row>
    <row r="33" spans="1:14" x14ac:dyDescent="0.25">
      <c r="A33" s="54" t="s">
        <v>238</v>
      </c>
      <c r="B33" s="55">
        <v>910</v>
      </c>
      <c r="C33" s="2">
        <v>86736.8</v>
      </c>
      <c r="D33" s="93">
        <v>1676</v>
      </c>
      <c r="E33" s="94">
        <v>148089.70000000001</v>
      </c>
      <c r="F33" s="210">
        <v>882</v>
      </c>
      <c r="G33" s="94">
        <v>77000.219999999812</v>
      </c>
      <c r="H33" s="2">
        <v>251679.59</v>
      </c>
      <c r="I33" s="81">
        <f t="shared" si="4"/>
        <v>164942.78999999998</v>
      </c>
      <c r="J33" s="81">
        <f t="shared" si="5"/>
        <v>103589.88999999998</v>
      </c>
      <c r="K33" s="81">
        <v>90786.173333333529</v>
      </c>
      <c r="N33" s="176"/>
    </row>
    <row r="34" spans="1:14" x14ac:dyDescent="0.25">
      <c r="A34" s="54" t="s">
        <v>134</v>
      </c>
      <c r="B34" s="55">
        <v>1435</v>
      </c>
      <c r="C34" s="2">
        <v>134328.07999999999</v>
      </c>
      <c r="D34" s="93">
        <v>1146</v>
      </c>
      <c r="E34" s="94">
        <v>104625.63</v>
      </c>
      <c r="F34" s="210">
        <v>812</v>
      </c>
      <c r="G34" s="94">
        <v>73051.919999999853</v>
      </c>
      <c r="H34" s="2">
        <v>96911.57</v>
      </c>
      <c r="I34" s="81">
        <f t="shared" si="4"/>
        <v>-37416.50999999998</v>
      </c>
      <c r="J34" s="81">
        <f t="shared" si="5"/>
        <v>-7714.0599999999977</v>
      </c>
      <c r="K34" s="81">
        <v>-8444.2066666665123</v>
      </c>
      <c r="N34" s="176"/>
    </row>
    <row r="35" spans="1:14" x14ac:dyDescent="0.25">
      <c r="A35" s="54" t="s">
        <v>389</v>
      </c>
      <c r="B35" s="55">
        <v>1112</v>
      </c>
      <c r="C35" s="2">
        <v>102594.96</v>
      </c>
      <c r="D35" s="93">
        <v>981</v>
      </c>
      <c r="E35" s="94">
        <v>93957.2</v>
      </c>
      <c r="F35" s="210">
        <v>678</v>
      </c>
      <c r="G35" s="94">
        <v>63059.519999999764</v>
      </c>
      <c r="H35" s="2">
        <v>103487.58</v>
      </c>
      <c r="I35" s="81">
        <f t="shared" si="4"/>
        <v>892.61999999999534</v>
      </c>
      <c r="J35" s="81">
        <f t="shared" si="5"/>
        <v>9530.3800000000047</v>
      </c>
      <c r="K35" s="81">
        <v>5932.2000000002372</v>
      </c>
      <c r="N35" s="176"/>
    </row>
    <row r="36" spans="1:14" x14ac:dyDescent="0.25">
      <c r="A36" s="54" t="s">
        <v>381</v>
      </c>
      <c r="B36" s="55">
        <v>1073</v>
      </c>
      <c r="C36" s="2">
        <v>104723.42</v>
      </c>
      <c r="D36" s="93">
        <v>978</v>
      </c>
      <c r="E36" s="94">
        <v>94738.66</v>
      </c>
      <c r="F36" s="210">
        <v>630</v>
      </c>
      <c r="G36" s="94">
        <v>60119.459999999759</v>
      </c>
      <c r="H36" s="2">
        <v>140448.71</v>
      </c>
      <c r="I36" s="81">
        <f t="shared" si="4"/>
        <v>35725.289999999994</v>
      </c>
      <c r="J36" s="81">
        <f t="shared" si="5"/>
        <v>45710.049999999988</v>
      </c>
      <c r="K36" s="81">
        <v>33513.013333333569</v>
      </c>
      <c r="N36" s="176"/>
    </row>
    <row r="37" spans="1:14" x14ac:dyDescent="0.25">
      <c r="A37" s="54" t="s">
        <v>138</v>
      </c>
      <c r="B37" s="55">
        <v>1129</v>
      </c>
      <c r="C37" s="2">
        <v>95719.92</v>
      </c>
      <c r="D37" s="93">
        <v>1033</v>
      </c>
      <c r="E37" s="94">
        <v>89399.29</v>
      </c>
      <c r="F37" s="210">
        <v>676</v>
      </c>
      <c r="G37" s="94">
        <v>57198.439999999893</v>
      </c>
      <c r="H37" s="2">
        <v>70055.05</v>
      </c>
      <c r="I37" s="81">
        <f t="shared" si="4"/>
        <v>-25664.869999999995</v>
      </c>
      <c r="J37" s="81">
        <f t="shared" si="5"/>
        <v>-19344.239999999991</v>
      </c>
      <c r="K37" s="81">
        <v>-10495.073333333225</v>
      </c>
      <c r="N37" s="176"/>
    </row>
    <row r="38" spans="1:14" x14ac:dyDescent="0.25">
      <c r="A38" s="54" t="s">
        <v>25</v>
      </c>
      <c r="B38" s="55">
        <v>944</v>
      </c>
      <c r="C38" s="2">
        <v>85912.46</v>
      </c>
      <c r="D38" s="93">
        <v>917</v>
      </c>
      <c r="E38" s="94">
        <v>81194.97</v>
      </c>
      <c r="F38" s="210">
        <v>636</v>
      </c>
      <c r="G38" s="94">
        <v>54964.099999999919</v>
      </c>
      <c r="H38" s="2">
        <v>76203.360000000001</v>
      </c>
      <c r="I38" s="81">
        <f t="shared" si="4"/>
        <v>-9709.1000000000058</v>
      </c>
      <c r="J38" s="81">
        <f t="shared" si="5"/>
        <v>-4991.6100000000006</v>
      </c>
      <c r="K38" s="81">
        <v>-4161.8599999999205</v>
      </c>
      <c r="N38" s="176"/>
    </row>
    <row r="39" spans="1:14" x14ac:dyDescent="0.25">
      <c r="A39" s="54" t="s">
        <v>203</v>
      </c>
      <c r="B39" s="55">
        <v>1143</v>
      </c>
      <c r="C39" s="2">
        <v>97416.28</v>
      </c>
      <c r="D39" s="93">
        <v>1042</v>
      </c>
      <c r="E39" s="94">
        <v>86754.02</v>
      </c>
      <c r="F39" s="210">
        <v>668</v>
      </c>
      <c r="G39" s="94">
        <v>53889.339999999873</v>
      </c>
      <c r="H39" s="2">
        <v>87261.4</v>
      </c>
      <c r="I39" s="81">
        <f t="shared" si="4"/>
        <v>-10154.880000000005</v>
      </c>
      <c r="J39" s="81">
        <f t="shared" si="5"/>
        <v>507.3799999999901</v>
      </c>
      <c r="K39" s="81">
        <v>4284.92666666679</v>
      </c>
      <c r="N39" s="176"/>
    </row>
    <row r="40" spans="1:14" x14ac:dyDescent="0.25">
      <c r="A40" s="54" t="s">
        <v>297</v>
      </c>
      <c r="B40" s="55">
        <v>620</v>
      </c>
      <c r="C40" s="2">
        <v>51466.86</v>
      </c>
      <c r="D40" s="93">
        <v>811</v>
      </c>
      <c r="E40" s="94">
        <v>69494.84</v>
      </c>
      <c r="F40" s="210">
        <v>600</v>
      </c>
      <c r="G40" s="94">
        <v>50902.919999999889</v>
      </c>
      <c r="H40" s="2">
        <v>73441.08</v>
      </c>
      <c r="I40" s="81">
        <f t="shared" si="4"/>
        <v>21974.22</v>
      </c>
      <c r="J40" s="81">
        <f t="shared" si="5"/>
        <v>3946.2400000000052</v>
      </c>
      <c r="K40" s="81">
        <v>-1942.199999999888</v>
      </c>
      <c r="N40" s="176"/>
    </row>
    <row r="41" spans="1:14" x14ac:dyDescent="0.25">
      <c r="A41" s="54" t="s">
        <v>286</v>
      </c>
      <c r="B41" s="55">
        <v>820</v>
      </c>
      <c r="C41" s="2">
        <v>80243.42</v>
      </c>
      <c r="D41" s="93">
        <v>884</v>
      </c>
      <c r="E41" s="94">
        <v>84165.08</v>
      </c>
      <c r="F41" s="210">
        <v>452</v>
      </c>
      <c r="G41" s="94">
        <v>43410.880000000107</v>
      </c>
      <c r="H41" s="2">
        <v>83358.559999999998</v>
      </c>
      <c r="I41" s="81">
        <f t="shared" si="4"/>
        <v>3115.1399999999994</v>
      </c>
      <c r="J41" s="81">
        <f t="shared" si="5"/>
        <v>-806.52000000000407</v>
      </c>
      <c r="K41" s="81">
        <v>12161.493333333223</v>
      </c>
      <c r="N41" s="176"/>
    </row>
    <row r="42" spans="1:14" x14ac:dyDescent="0.25">
      <c r="A42" s="54" t="s">
        <v>404</v>
      </c>
      <c r="B42" s="55">
        <v>856</v>
      </c>
      <c r="C42" s="2">
        <v>77215.02</v>
      </c>
      <c r="D42" s="93">
        <v>692</v>
      </c>
      <c r="E42" s="94">
        <v>60898.559999999998</v>
      </c>
      <c r="F42" s="210">
        <v>450</v>
      </c>
      <c r="G42" s="94">
        <v>39755.220000000016</v>
      </c>
      <c r="H42" s="2">
        <v>50220.08</v>
      </c>
      <c r="I42" s="81">
        <f t="shared" si="4"/>
        <v>-26994.940000000002</v>
      </c>
      <c r="J42" s="81">
        <f t="shared" si="5"/>
        <v>-10678.479999999996</v>
      </c>
      <c r="K42" s="81">
        <v>-6275.1666666666788</v>
      </c>
      <c r="N42" s="176"/>
    </row>
    <row r="43" spans="1:14" x14ac:dyDescent="0.25">
      <c r="A43" s="54" t="s">
        <v>350</v>
      </c>
      <c r="B43" s="55">
        <v>656</v>
      </c>
      <c r="C43" s="2">
        <v>63635.26</v>
      </c>
      <c r="D43" s="93">
        <v>636</v>
      </c>
      <c r="E43" s="94">
        <v>59812.95</v>
      </c>
      <c r="F43" s="210">
        <v>417</v>
      </c>
      <c r="G43" s="94">
        <v>38137.90000000006</v>
      </c>
      <c r="H43" s="2">
        <v>75740.010000000009</v>
      </c>
      <c r="I43" s="81">
        <f t="shared" si="4"/>
        <v>12104.750000000007</v>
      </c>
      <c r="J43" s="81">
        <f t="shared" si="5"/>
        <v>15927.060000000012</v>
      </c>
      <c r="K43" s="81">
        <v>12355.439999999944</v>
      </c>
      <c r="N43" s="176"/>
    </row>
    <row r="44" spans="1:14" x14ac:dyDescent="0.25">
      <c r="A44" s="54" t="s">
        <v>332</v>
      </c>
      <c r="B44" s="55">
        <v>378</v>
      </c>
      <c r="C44" s="2">
        <v>34370.32</v>
      </c>
      <c r="D44" s="93">
        <v>563</v>
      </c>
      <c r="E44" s="94">
        <v>50056</v>
      </c>
      <c r="F44" s="210">
        <v>432</v>
      </c>
      <c r="G44" s="94">
        <v>37954.380000000056</v>
      </c>
      <c r="H44" s="2">
        <v>33967.17</v>
      </c>
      <c r="I44" s="81">
        <f t="shared" si="4"/>
        <v>-403.15000000000146</v>
      </c>
      <c r="J44" s="81">
        <f t="shared" si="5"/>
        <v>-16088.830000000002</v>
      </c>
      <c r="K44" s="81">
        <v>-15309.600000000057</v>
      </c>
      <c r="N44" s="176"/>
    </row>
    <row r="45" spans="1:14" x14ac:dyDescent="0.25">
      <c r="A45" s="54" t="s">
        <v>273</v>
      </c>
      <c r="B45" s="55">
        <v>548</v>
      </c>
      <c r="C45" s="2">
        <v>54679.62</v>
      </c>
      <c r="D45" s="93">
        <v>612</v>
      </c>
      <c r="E45" s="94">
        <v>58422.44</v>
      </c>
      <c r="F45" s="210">
        <v>390</v>
      </c>
      <c r="G45" s="94">
        <v>36384.360000000124</v>
      </c>
      <c r="H45" s="2">
        <v>64414.65</v>
      </c>
      <c r="I45" s="81">
        <f t="shared" si="4"/>
        <v>9735.0299999999988</v>
      </c>
      <c r="J45" s="81">
        <f t="shared" si="5"/>
        <v>5992.2099999999991</v>
      </c>
      <c r="K45" s="81">
        <v>6558.7399999998743</v>
      </c>
      <c r="N45" s="176"/>
    </row>
    <row r="46" spans="1:14" x14ac:dyDescent="0.25">
      <c r="A46" s="54" t="s">
        <v>51</v>
      </c>
      <c r="B46" s="55">
        <v>832</v>
      </c>
      <c r="C46" s="2">
        <v>81774.66</v>
      </c>
      <c r="D46" s="93">
        <v>772</v>
      </c>
      <c r="E46" s="94">
        <v>70685.399999999994</v>
      </c>
      <c r="F46" s="210">
        <v>402</v>
      </c>
      <c r="G46" s="94">
        <v>35894.940000000221</v>
      </c>
      <c r="H46" s="2">
        <v>64013.67</v>
      </c>
      <c r="I46" s="81">
        <f t="shared" si="4"/>
        <v>-17760.990000000005</v>
      </c>
      <c r="J46" s="81">
        <f t="shared" si="5"/>
        <v>-6671.7299999999959</v>
      </c>
      <c r="K46" s="81">
        <v>6780.8399999997782</v>
      </c>
      <c r="N46" s="176"/>
    </row>
    <row r="47" spans="1:14" x14ac:dyDescent="0.25">
      <c r="A47" s="54" t="s">
        <v>85</v>
      </c>
      <c r="B47" s="55">
        <v>460</v>
      </c>
      <c r="C47" s="2">
        <v>44513.4</v>
      </c>
      <c r="D47" s="93">
        <v>518</v>
      </c>
      <c r="E47" s="94">
        <v>45962.64</v>
      </c>
      <c r="F47" s="210">
        <v>377</v>
      </c>
      <c r="G47" s="94">
        <v>33891.540000000146</v>
      </c>
      <c r="H47" s="2">
        <v>46673.67</v>
      </c>
      <c r="I47" s="81">
        <f t="shared" si="4"/>
        <v>2160.2699999999968</v>
      </c>
      <c r="J47" s="81">
        <f t="shared" si="5"/>
        <v>711.02999999999884</v>
      </c>
      <c r="K47" s="81">
        <v>-2775.7600000001476</v>
      </c>
      <c r="N47" s="176"/>
    </row>
    <row r="48" spans="1:14" x14ac:dyDescent="0.25">
      <c r="A48" s="54" t="s">
        <v>406</v>
      </c>
      <c r="B48" s="55">
        <v>344</v>
      </c>
      <c r="C48" s="2">
        <v>31198.799999999999</v>
      </c>
      <c r="D48" s="93">
        <v>506</v>
      </c>
      <c r="E48" s="94">
        <v>41488.339999999997</v>
      </c>
      <c r="F48" s="210">
        <v>402</v>
      </c>
      <c r="G48" s="94">
        <v>32960.160000000105</v>
      </c>
      <c r="H48" s="2">
        <v>42013.43</v>
      </c>
      <c r="I48" s="81">
        <f t="shared" si="4"/>
        <v>10814.630000000001</v>
      </c>
      <c r="J48" s="81">
        <f t="shared" si="5"/>
        <v>525.09000000000378</v>
      </c>
      <c r="K48" s="81">
        <v>-4951.2066666667706</v>
      </c>
      <c r="N48" s="176"/>
    </row>
    <row r="49" spans="1:14" x14ac:dyDescent="0.25">
      <c r="A49" s="54" t="s">
        <v>394</v>
      </c>
      <c r="B49" s="55">
        <v>552</v>
      </c>
      <c r="C49" s="2">
        <v>48593.02</v>
      </c>
      <c r="D49" s="93">
        <v>504</v>
      </c>
      <c r="E49" s="94">
        <v>43694.76</v>
      </c>
      <c r="F49" s="210">
        <v>384</v>
      </c>
      <c r="G49" s="94">
        <v>32823.300000000097</v>
      </c>
      <c r="H49" s="2">
        <v>54425.880000000005</v>
      </c>
      <c r="I49" s="81">
        <f t="shared" si="4"/>
        <v>5832.8600000000079</v>
      </c>
      <c r="J49" s="81">
        <f t="shared" si="5"/>
        <v>10731.120000000003</v>
      </c>
      <c r="K49" s="81">
        <v>3460.619999999908</v>
      </c>
      <c r="N49" s="176"/>
    </row>
    <row r="50" spans="1:14" x14ac:dyDescent="0.25">
      <c r="A50" s="54" t="s">
        <v>415</v>
      </c>
      <c r="B50" s="55">
        <v>558</v>
      </c>
      <c r="C50" s="2">
        <v>49812.160000000003</v>
      </c>
      <c r="D50" s="93">
        <v>530</v>
      </c>
      <c r="E50" s="94">
        <v>49138.47</v>
      </c>
      <c r="F50" s="210">
        <v>350</v>
      </c>
      <c r="G50" s="94">
        <v>31748.000000000124</v>
      </c>
      <c r="H50" s="2">
        <v>27622.83</v>
      </c>
      <c r="I50" s="81">
        <f t="shared" si="4"/>
        <v>-22189.33</v>
      </c>
      <c r="J50" s="81">
        <f t="shared" si="5"/>
        <v>-21515.64</v>
      </c>
      <c r="K50" s="81">
        <v>-13332.780000000123</v>
      </c>
      <c r="N50" s="176"/>
    </row>
    <row r="51" spans="1:14" x14ac:dyDescent="0.25">
      <c r="A51" s="54" t="s">
        <v>196</v>
      </c>
      <c r="B51" s="55">
        <v>650</v>
      </c>
      <c r="C51" s="2">
        <v>54727.34</v>
      </c>
      <c r="D51" s="93">
        <v>522</v>
      </c>
      <c r="E51" s="94">
        <v>45154.22</v>
      </c>
      <c r="F51" s="210">
        <v>374</v>
      </c>
      <c r="G51" s="94">
        <v>31358.280000000046</v>
      </c>
      <c r="H51" s="2">
        <v>47671.65</v>
      </c>
      <c r="I51" s="81">
        <f t="shared" si="4"/>
        <v>-7055.6899999999951</v>
      </c>
      <c r="J51" s="81">
        <f t="shared" si="5"/>
        <v>2517.4300000000003</v>
      </c>
      <c r="K51" s="81">
        <v>422.81999999995605</v>
      </c>
      <c r="N51" s="176"/>
    </row>
    <row r="52" spans="1:14" x14ac:dyDescent="0.25">
      <c r="A52" s="54" t="s">
        <v>367</v>
      </c>
      <c r="B52" s="55">
        <v>666</v>
      </c>
      <c r="C52" s="2">
        <v>57223.86</v>
      </c>
      <c r="D52" s="93">
        <v>596</v>
      </c>
      <c r="E52" s="94">
        <v>49946.32</v>
      </c>
      <c r="F52" s="210">
        <v>372</v>
      </c>
      <c r="G52" s="94">
        <v>30632.600000000122</v>
      </c>
      <c r="H52" s="2">
        <v>60770.22</v>
      </c>
      <c r="I52" s="81">
        <f t="shared" si="4"/>
        <v>3546.3600000000006</v>
      </c>
      <c r="J52" s="81">
        <f t="shared" si="5"/>
        <v>10823.900000000001</v>
      </c>
      <c r="K52" s="81">
        <v>9880.879999999881</v>
      </c>
      <c r="N52" s="176"/>
    </row>
    <row r="53" spans="1:14" x14ac:dyDescent="0.25">
      <c r="A53" s="54" t="s">
        <v>419</v>
      </c>
      <c r="B53" s="55">
        <v>366</v>
      </c>
      <c r="C53" s="2">
        <v>34171.22</v>
      </c>
      <c r="D53" s="93">
        <v>396</v>
      </c>
      <c r="E53" s="94">
        <v>35006.839999999997</v>
      </c>
      <c r="F53" s="210">
        <v>286</v>
      </c>
      <c r="G53" s="94">
        <v>25888.400000000078</v>
      </c>
      <c r="H53" s="2">
        <v>26232.77</v>
      </c>
      <c r="I53" s="81">
        <f t="shared" si="4"/>
        <v>-7938.4500000000007</v>
      </c>
      <c r="J53" s="81">
        <f t="shared" si="5"/>
        <v>-8774.0699999999961</v>
      </c>
      <c r="K53" s="81">
        <v>-8399.8866666667454</v>
      </c>
      <c r="N53" s="176"/>
    </row>
    <row r="54" spans="1:14" x14ac:dyDescent="0.25">
      <c r="A54" s="54" t="s">
        <v>38</v>
      </c>
      <c r="B54" s="55">
        <v>510</v>
      </c>
      <c r="C54" s="2">
        <v>43205.4</v>
      </c>
      <c r="D54" s="93">
        <v>490</v>
      </c>
      <c r="E54" s="94">
        <v>43384.160000000003</v>
      </c>
      <c r="F54" s="210">
        <v>300</v>
      </c>
      <c r="G54" s="94">
        <v>25706.620000000072</v>
      </c>
      <c r="H54" s="2">
        <v>34448.339999999997</v>
      </c>
      <c r="I54" s="81">
        <f t="shared" si="4"/>
        <v>-8757.0600000000049</v>
      </c>
      <c r="J54" s="81">
        <f t="shared" si="5"/>
        <v>-8935.820000000007</v>
      </c>
      <c r="K54" s="81">
        <v>-2741.0600000000741</v>
      </c>
      <c r="N54" s="176"/>
    </row>
    <row r="55" spans="1:14" x14ac:dyDescent="0.25">
      <c r="A55" s="54" t="s">
        <v>36</v>
      </c>
      <c r="B55" s="55">
        <v>462</v>
      </c>
      <c r="C55" s="2">
        <v>40009.72</v>
      </c>
      <c r="D55" s="93">
        <v>382</v>
      </c>
      <c r="E55" s="94">
        <v>32559.88</v>
      </c>
      <c r="F55" s="210">
        <v>270</v>
      </c>
      <c r="G55" s="94">
        <v>23935.120000000057</v>
      </c>
      <c r="H55" s="2">
        <v>35695.82</v>
      </c>
      <c r="I55" s="81">
        <f t="shared" si="4"/>
        <v>-4313.9000000000015</v>
      </c>
      <c r="J55" s="81">
        <f t="shared" si="5"/>
        <v>3135.9399999999987</v>
      </c>
      <c r="K55" s="81">
        <v>-137.90666666672405</v>
      </c>
      <c r="N55" s="176"/>
    </row>
    <row r="56" spans="1:14" x14ac:dyDescent="0.25">
      <c r="A56" s="54" t="s">
        <v>420</v>
      </c>
      <c r="B56" s="55">
        <v>564</v>
      </c>
      <c r="C56" s="2">
        <v>52479.5</v>
      </c>
      <c r="D56" s="93">
        <v>442</v>
      </c>
      <c r="E56" s="94">
        <v>40148.720000000001</v>
      </c>
      <c r="F56" s="210">
        <v>266</v>
      </c>
      <c r="G56" s="94">
        <v>23328.100000000057</v>
      </c>
      <c r="H56" s="2">
        <v>60654.380000000005</v>
      </c>
      <c r="I56" s="81">
        <f t="shared" si="4"/>
        <v>8174.8800000000047</v>
      </c>
      <c r="J56" s="81">
        <f t="shared" si="5"/>
        <v>20505.660000000003</v>
      </c>
      <c r="K56" s="81">
        <v>17108.153333333277</v>
      </c>
      <c r="N56" s="176"/>
    </row>
    <row r="57" spans="1:14" x14ac:dyDescent="0.25">
      <c r="A57" s="54" t="s">
        <v>12</v>
      </c>
      <c r="B57" s="55">
        <v>518</v>
      </c>
      <c r="C57" s="2">
        <v>39813.42</v>
      </c>
      <c r="D57" s="93">
        <v>416</v>
      </c>
      <c r="E57" s="94">
        <v>30616.26</v>
      </c>
      <c r="F57" s="210">
        <v>268</v>
      </c>
      <c r="G57" s="94">
        <v>19667.64</v>
      </c>
      <c r="H57" s="2">
        <v>50567.59</v>
      </c>
      <c r="I57" s="81">
        <f t="shared" si="4"/>
        <v>10754.169999999998</v>
      </c>
      <c r="J57" s="81">
        <f t="shared" si="5"/>
        <v>19951.329999999998</v>
      </c>
      <c r="K57" s="81">
        <v>14044.086666666662</v>
      </c>
      <c r="N57" s="176"/>
    </row>
    <row r="58" spans="1:14" x14ac:dyDescent="0.25">
      <c r="A58" s="54" t="s">
        <v>376</v>
      </c>
      <c r="B58" s="55">
        <v>299</v>
      </c>
      <c r="C58" s="2">
        <v>25689.599999999999</v>
      </c>
      <c r="D58" s="93">
        <v>300</v>
      </c>
      <c r="E58" s="94">
        <v>25676.49</v>
      </c>
      <c r="F58" s="210">
        <v>224</v>
      </c>
      <c r="G58" s="94">
        <v>18487.119999999995</v>
      </c>
      <c r="H58" s="2">
        <v>29921.759999999998</v>
      </c>
      <c r="I58" s="81">
        <f t="shared" si="4"/>
        <v>4232.16</v>
      </c>
      <c r="J58" s="81">
        <f t="shared" si="5"/>
        <v>4245.2699999999968</v>
      </c>
      <c r="K58" s="81">
        <v>1460.7200000000048</v>
      </c>
      <c r="N58" s="176"/>
    </row>
    <row r="59" spans="1:14" x14ac:dyDescent="0.25">
      <c r="A59" s="54" t="s">
        <v>107</v>
      </c>
      <c r="B59" s="55">
        <v>266</v>
      </c>
      <c r="C59" s="2">
        <v>26268.22</v>
      </c>
      <c r="D59" s="93">
        <v>252</v>
      </c>
      <c r="E59" s="94">
        <v>25085.119999999999</v>
      </c>
      <c r="F59" s="210">
        <v>184</v>
      </c>
      <c r="G59" s="94">
        <v>18202.40000000002</v>
      </c>
      <c r="H59" s="2">
        <v>29770.28</v>
      </c>
      <c r="I59" s="81">
        <f t="shared" si="4"/>
        <v>3502.0599999999977</v>
      </c>
      <c r="J59" s="81">
        <f t="shared" si="5"/>
        <v>4685.16</v>
      </c>
      <c r="K59" s="81">
        <v>1644.4533333333129</v>
      </c>
      <c r="N59" s="176"/>
    </row>
    <row r="60" spans="1:14" x14ac:dyDescent="0.25">
      <c r="A60" s="54" t="s">
        <v>61</v>
      </c>
      <c r="B60" s="55">
        <v>368</v>
      </c>
      <c r="C60" s="2">
        <v>27874.400000000001</v>
      </c>
      <c r="D60" s="93">
        <v>312</v>
      </c>
      <c r="E60" s="94">
        <v>24807.62</v>
      </c>
      <c r="F60" s="210">
        <v>226</v>
      </c>
      <c r="G60" s="94">
        <v>18067.999999999996</v>
      </c>
      <c r="H60" s="2">
        <v>42485.69</v>
      </c>
      <c r="I60" s="81">
        <f t="shared" si="4"/>
        <v>14611.29</v>
      </c>
      <c r="J60" s="81">
        <f t="shared" si="5"/>
        <v>17678.070000000003</v>
      </c>
      <c r="K60" s="81">
        <v>10255.793333333339</v>
      </c>
      <c r="N60" s="176"/>
    </row>
    <row r="61" spans="1:14" x14ac:dyDescent="0.25">
      <c r="A61" s="54" t="s">
        <v>90</v>
      </c>
      <c r="B61" s="55">
        <v>214</v>
      </c>
      <c r="C61" s="2">
        <v>17595.86</v>
      </c>
      <c r="D61" s="93">
        <v>290</v>
      </c>
      <c r="E61" s="94">
        <v>23093.64</v>
      </c>
      <c r="F61" s="210">
        <v>214</v>
      </c>
      <c r="G61" s="94">
        <v>16886.779999999984</v>
      </c>
      <c r="H61" s="2">
        <v>29600.979999999996</v>
      </c>
      <c r="I61" s="81">
        <f t="shared" si="4"/>
        <v>12005.119999999995</v>
      </c>
      <c r="J61" s="81">
        <f t="shared" si="5"/>
        <v>6507.3399999999965</v>
      </c>
      <c r="K61" s="81">
        <v>2847.2066666666797</v>
      </c>
      <c r="N61" s="176"/>
    </row>
    <row r="62" spans="1:14" x14ac:dyDescent="0.25">
      <c r="A62" s="54" t="s">
        <v>349</v>
      </c>
      <c r="B62" s="55">
        <v>204</v>
      </c>
      <c r="C62" s="2">
        <v>15436.82</v>
      </c>
      <c r="D62" s="93">
        <v>424</v>
      </c>
      <c r="E62" s="94">
        <v>31431.279999999999</v>
      </c>
      <c r="F62" s="210">
        <v>214</v>
      </c>
      <c r="G62" s="94">
        <v>15742.039999999966</v>
      </c>
      <c r="H62" s="2">
        <v>32755.329999999987</v>
      </c>
      <c r="I62" s="81">
        <f t="shared" ref="I62:I93" si="6">H62-C62</f>
        <v>17318.509999999987</v>
      </c>
      <c r="J62" s="81">
        <f t="shared" ref="J62:J93" si="7">H62-E62</f>
        <v>1324.0499999999884</v>
      </c>
      <c r="K62" s="81">
        <v>6094.8466666666918</v>
      </c>
      <c r="N62" s="176"/>
    </row>
    <row r="63" spans="1:14" x14ac:dyDescent="0.25">
      <c r="A63" s="54" t="s">
        <v>422</v>
      </c>
      <c r="B63" s="55">
        <v>292</v>
      </c>
      <c r="C63" s="2">
        <v>24991.54</v>
      </c>
      <c r="D63" s="93">
        <v>286</v>
      </c>
      <c r="E63" s="94">
        <v>23974.62</v>
      </c>
      <c r="F63" s="210">
        <v>186</v>
      </c>
      <c r="G63" s="94">
        <v>15215.279999999977</v>
      </c>
      <c r="H63" s="2">
        <v>41033.26</v>
      </c>
      <c r="I63" s="81">
        <f t="shared" si="6"/>
        <v>16041.720000000001</v>
      </c>
      <c r="J63" s="81">
        <f t="shared" si="7"/>
        <v>17058.640000000003</v>
      </c>
      <c r="K63" s="81">
        <v>12140.226666666691</v>
      </c>
      <c r="N63" s="176"/>
    </row>
    <row r="64" spans="1:14" x14ac:dyDescent="0.25">
      <c r="A64" s="54" t="s">
        <v>438</v>
      </c>
      <c r="B64" s="55">
        <v>314</v>
      </c>
      <c r="C64" s="2">
        <v>31353.78</v>
      </c>
      <c r="D64" s="93">
        <v>402</v>
      </c>
      <c r="E64" s="94">
        <v>30298.74</v>
      </c>
      <c r="F64" s="210">
        <v>200</v>
      </c>
      <c r="G64" s="94">
        <v>15090.639999999976</v>
      </c>
      <c r="H64" s="2">
        <v>31552.399999999994</v>
      </c>
      <c r="I64" s="81">
        <f t="shared" si="6"/>
        <v>198.61999999999534</v>
      </c>
      <c r="J64" s="81">
        <f t="shared" si="7"/>
        <v>1253.6599999999926</v>
      </c>
      <c r="K64" s="81">
        <v>5944.2933333333549</v>
      </c>
      <c r="N64" s="176"/>
    </row>
    <row r="65" spans="1:14" x14ac:dyDescent="0.25">
      <c r="A65" s="54" t="s">
        <v>391</v>
      </c>
      <c r="B65" s="55">
        <v>224</v>
      </c>
      <c r="C65" s="2">
        <v>19800.02</v>
      </c>
      <c r="D65" s="93">
        <v>332</v>
      </c>
      <c r="E65" s="94">
        <v>26463.3</v>
      </c>
      <c r="F65" s="210">
        <v>192</v>
      </c>
      <c r="G65" s="94">
        <v>14319.599999999975</v>
      </c>
      <c r="H65" s="2">
        <v>33664.209999999992</v>
      </c>
      <c r="I65" s="81">
        <f t="shared" si="6"/>
        <v>13864.189999999991</v>
      </c>
      <c r="J65" s="81">
        <f t="shared" si="7"/>
        <v>7200.9099999999926</v>
      </c>
      <c r="K65" s="81">
        <v>8123.2066666666851</v>
      </c>
      <c r="N65" s="176"/>
    </row>
    <row r="66" spans="1:14" x14ac:dyDescent="0.25">
      <c r="A66" s="54" t="s">
        <v>96</v>
      </c>
      <c r="B66" s="55">
        <v>148</v>
      </c>
      <c r="C66" s="2">
        <v>11640.9</v>
      </c>
      <c r="D66" s="93">
        <v>232</v>
      </c>
      <c r="E66" s="94">
        <v>15134.6</v>
      </c>
      <c r="F66" s="210">
        <v>170</v>
      </c>
      <c r="G66" s="94">
        <v>11193.999999999982</v>
      </c>
      <c r="H66" s="2">
        <v>37816.54</v>
      </c>
      <c r="I66" s="81">
        <f t="shared" si="6"/>
        <v>26175.64</v>
      </c>
      <c r="J66" s="81">
        <f t="shared" si="7"/>
        <v>22681.940000000002</v>
      </c>
      <c r="K66" s="81">
        <v>14017.026666666687</v>
      </c>
      <c r="N66" s="176"/>
    </row>
    <row r="67" spans="1:14" x14ac:dyDescent="0.25">
      <c r="A67" s="54" t="s">
        <v>354</v>
      </c>
      <c r="B67" s="55">
        <v>98</v>
      </c>
      <c r="C67" s="2">
        <v>9140.9</v>
      </c>
      <c r="D67" s="93">
        <v>14</v>
      </c>
      <c r="E67" s="94">
        <v>1530.36</v>
      </c>
      <c r="F67" s="210">
        <v>8</v>
      </c>
      <c r="G67" s="94">
        <v>1015.04</v>
      </c>
      <c r="H67" s="2">
        <v>0</v>
      </c>
      <c r="I67" s="81">
        <f t="shared" si="6"/>
        <v>-9140.9</v>
      </c>
      <c r="J67" s="81">
        <f t="shared" si="7"/>
        <v>-1530.36</v>
      </c>
      <c r="K67" s="81">
        <v>-1015.04</v>
      </c>
      <c r="N67" s="176"/>
    </row>
    <row r="68" spans="1:14" x14ac:dyDescent="0.25">
      <c r="A68" s="54" t="s">
        <v>259</v>
      </c>
      <c r="B68" s="55">
        <v>4</v>
      </c>
      <c r="C68" s="2">
        <v>320.16000000000003</v>
      </c>
      <c r="D68" s="93">
        <v>10</v>
      </c>
      <c r="E68" s="94">
        <v>738.66</v>
      </c>
      <c r="F68" s="210">
        <v>14</v>
      </c>
      <c r="G68" s="94">
        <v>997.48</v>
      </c>
      <c r="H68" s="2">
        <v>0</v>
      </c>
      <c r="I68" s="81">
        <f t="shared" si="6"/>
        <v>-320.16000000000003</v>
      </c>
      <c r="J68" s="81">
        <f t="shared" si="7"/>
        <v>-738.66</v>
      </c>
      <c r="K68" s="81">
        <v>-997.48</v>
      </c>
      <c r="N68" s="176"/>
    </row>
    <row r="69" spans="1:14" x14ac:dyDescent="0.25">
      <c r="A69" s="54" t="s">
        <v>325</v>
      </c>
      <c r="B69" s="55">
        <v>10</v>
      </c>
      <c r="C69" s="2">
        <v>941.28</v>
      </c>
      <c r="D69" s="93">
        <v>7</v>
      </c>
      <c r="E69" s="94">
        <v>705.71</v>
      </c>
      <c r="F69" s="210">
        <v>8</v>
      </c>
      <c r="G69" s="94">
        <v>939.71</v>
      </c>
      <c r="H69" s="2">
        <v>0</v>
      </c>
      <c r="I69" s="81">
        <f t="shared" si="6"/>
        <v>-941.28</v>
      </c>
      <c r="J69" s="81">
        <f t="shared" si="7"/>
        <v>-705.71</v>
      </c>
      <c r="K69" s="81">
        <v>-939.71</v>
      </c>
      <c r="N69" s="176"/>
    </row>
    <row r="70" spans="1:14" x14ac:dyDescent="0.25">
      <c r="A70" s="54" t="s">
        <v>383</v>
      </c>
      <c r="B70" s="55">
        <v>18</v>
      </c>
      <c r="C70" s="2">
        <v>1513.72</v>
      </c>
      <c r="D70" s="93">
        <v>20</v>
      </c>
      <c r="E70" s="94">
        <v>1464.19</v>
      </c>
      <c r="F70" s="210">
        <v>16</v>
      </c>
      <c r="G70" s="94">
        <v>817.38000000000011</v>
      </c>
      <c r="H70" s="2">
        <v>0</v>
      </c>
      <c r="I70" s="81">
        <f t="shared" si="6"/>
        <v>-1513.72</v>
      </c>
      <c r="J70" s="81">
        <f t="shared" si="7"/>
        <v>-1464.19</v>
      </c>
      <c r="K70" s="81">
        <v>-817.38000000000011</v>
      </c>
      <c r="N70" s="176"/>
    </row>
    <row r="71" spans="1:14" x14ac:dyDescent="0.25">
      <c r="A71" s="54" t="s">
        <v>366</v>
      </c>
      <c r="B71" s="55">
        <v>12</v>
      </c>
      <c r="C71" s="2">
        <v>1187.0999999999999</v>
      </c>
      <c r="D71" s="93">
        <v>6</v>
      </c>
      <c r="E71" s="94">
        <v>505.26</v>
      </c>
      <c r="F71" s="210">
        <v>12</v>
      </c>
      <c r="G71" s="94">
        <v>784.5</v>
      </c>
      <c r="H71" s="2">
        <v>0</v>
      </c>
      <c r="I71" s="81">
        <f t="shared" si="6"/>
        <v>-1187.0999999999999</v>
      </c>
      <c r="J71" s="81">
        <f t="shared" si="7"/>
        <v>-505.26</v>
      </c>
      <c r="K71" s="81">
        <v>-784.5</v>
      </c>
      <c r="N71" s="176"/>
    </row>
    <row r="72" spans="1:14" x14ac:dyDescent="0.25">
      <c r="A72" s="54" t="s">
        <v>266</v>
      </c>
      <c r="B72" s="55">
        <v>0</v>
      </c>
      <c r="C72" s="2">
        <v>0</v>
      </c>
      <c r="D72" s="93">
        <v>2</v>
      </c>
      <c r="E72" s="94">
        <v>243.76</v>
      </c>
      <c r="F72" s="210">
        <v>6</v>
      </c>
      <c r="G72" s="94">
        <v>731.28</v>
      </c>
      <c r="H72" s="2">
        <v>0</v>
      </c>
      <c r="I72" s="81">
        <f t="shared" si="6"/>
        <v>0</v>
      </c>
      <c r="J72" s="81">
        <f t="shared" si="7"/>
        <v>-243.76</v>
      </c>
      <c r="K72" s="81">
        <v>-731.28</v>
      </c>
      <c r="N72" s="176"/>
    </row>
    <row r="73" spans="1:14" x14ac:dyDescent="0.25">
      <c r="A73" s="54" t="s">
        <v>114</v>
      </c>
      <c r="B73" s="55">
        <v>26</v>
      </c>
      <c r="C73" s="2">
        <v>2599.3200000000002</v>
      </c>
      <c r="D73" s="93">
        <v>4</v>
      </c>
      <c r="E73" s="94">
        <v>452.19</v>
      </c>
      <c r="F73" s="210">
        <v>6</v>
      </c>
      <c r="G73" s="94">
        <v>505.29</v>
      </c>
      <c r="H73" s="2">
        <v>0</v>
      </c>
      <c r="I73" s="81">
        <f t="shared" si="6"/>
        <v>-2599.3200000000002</v>
      </c>
      <c r="J73" s="81">
        <f t="shared" si="7"/>
        <v>-452.19</v>
      </c>
      <c r="K73" s="81">
        <v>-505.29</v>
      </c>
      <c r="N73" s="176"/>
    </row>
    <row r="74" spans="1:14" x14ac:dyDescent="0.25">
      <c r="A74" s="54" t="s">
        <v>300</v>
      </c>
      <c r="B74" s="55">
        <v>4</v>
      </c>
      <c r="C74" s="2">
        <v>527.52</v>
      </c>
      <c r="D74" s="93">
        <v>8</v>
      </c>
      <c r="E74" s="94">
        <v>697.52</v>
      </c>
      <c r="F74" s="210">
        <v>6</v>
      </c>
      <c r="G74" s="94">
        <v>493.14</v>
      </c>
      <c r="H74" s="2">
        <v>0</v>
      </c>
      <c r="I74" s="81">
        <f t="shared" si="6"/>
        <v>-527.52</v>
      </c>
      <c r="J74" s="81">
        <f t="shared" si="7"/>
        <v>-697.52</v>
      </c>
      <c r="K74" s="81">
        <v>-493.14</v>
      </c>
      <c r="N74" s="176"/>
    </row>
    <row r="75" spans="1:14" x14ac:dyDescent="0.25">
      <c r="A75" s="54" t="s">
        <v>396</v>
      </c>
      <c r="B75" s="55">
        <v>4</v>
      </c>
      <c r="C75" s="2">
        <v>328.76</v>
      </c>
      <c r="D75" s="93">
        <v>6</v>
      </c>
      <c r="E75" s="94">
        <v>493.14</v>
      </c>
      <c r="F75" s="210">
        <v>6</v>
      </c>
      <c r="G75" s="94">
        <v>493.14</v>
      </c>
      <c r="H75" s="2">
        <v>0</v>
      </c>
      <c r="I75" s="81">
        <f t="shared" si="6"/>
        <v>-328.76</v>
      </c>
      <c r="J75" s="81">
        <f t="shared" si="7"/>
        <v>-493.14</v>
      </c>
      <c r="K75" s="81">
        <v>-493.14</v>
      </c>
      <c r="N75" s="176"/>
    </row>
    <row r="76" spans="1:14" x14ac:dyDescent="0.25">
      <c r="A76" s="54" t="s">
        <v>131</v>
      </c>
      <c r="B76" s="55">
        <v>60</v>
      </c>
      <c r="C76" s="2">
        <v>6257.52</v>
      </c>
      <c r="D76" s="93">
        <v>6</v>
      </c>
      <c r="E76" s="94">
        <v>771.28</v>
      </c>
      <c r="F76" s="210">
        <v>4</v>
      </c>
      <c r="G76" s="94">
        <v>487.52000000000004</v>
      </c>
      <c r="H76" s="2">
        <v>0</v>
      </c>
      <c r="I76" s="81">
        <f t="shared" si="6"/>
        <v>-6257.52</v>
      </c>
      <c r="J76" s="81">
        <f t="shared" si="7"/>
        <v>-771.28</v>
      </c>
      <c r="K76" s="81">
        <v>-487.52000000000004</v>
      </c>
      <c r="N76" s="176"/>
    </row>
    <row r="77" spans="1:14" x14ac:dyDescent="0.25">
      <c r="A77" s="54" t="s">
        <v>379</v>
      </c>
      <c r="B77" s="55">
        <v>88</v>
      </c>
      <c r="C77" s="2">
        <v>7376.5</v>
      </c>
      <c r="D77" s="93">
        <v>12</v>
      </c>
      <c r="E77" s="94">
        <v>1241.21</v>
      </c>
      <c r="F77" s="210">
        <v>4</v>
      </c>
      <c r="G77" s="94">
        <v>364.42</v>
      </c>
      <c r="H77" s="2">
        <v>0</v>
      </c>
      <c r="I77" s="81">
        <f t="shared" si="6"/>
        <v>-7376.5</v>
      </c>
      <c r="J77" s="81">
        <f t="shared" si="7"/>
        <v>-1241.21</v>
      </c>
      <c r="K77" s="81">
        <v>-364.42</v>
      </c>
      <c r="N77" s="176"/>
    </row>
    <row r="78" spans="1:14" x14ac:dyDescent="0.25">
      <c r="A78" s="54" t="s">
        <v>221</v>
      </c>
      <c r="B78" s="55">
        <v>6</v>
      </c>
      <c r="C78" s="2">
        <v>477.16</v>
      </c>
      <c r="D78" s="93">
        <v>6</v>
      </c>
      <c r="E78" s="94">
        <v>437.16</v>
      </c>
      <c r="F78" s="210">
        <v>4</v>
      </c>
      <c r="G78" s="94">
        <v>291.44</v>
      </c>
      <c r="H78" s="2">
        <v>0</v>
      </c>
      <c r="I78" s="81">
        <f t="shared" si="6"/>
        <v>-477.16</v>
      </c>
      <c r="J78" s="81">
        <f t="shared" si="7"/>
        <v>-437.16</v>
      </c>
      <c r="K78" s="81">
        <v>-291.44</v>
      </c>
      <c r="N78" s="176"/>
    </row>
    <row r="79" spans="1:14" x14ac:dyDescent="0.25">
      <c r="A79" s="54" t="s">
        <v>44</v>
      </c>
      <c r="B79" s="55">
        <v>16</v>
      </c>
      <c r="C79" s="2">
        <v>1343.42</v>
      </c>
      <c r="D79" s="93">
        <v>2</v>
      </c>
      <c r="E79" s="94">
        <v>115.78</v>
      </c>
      <c r="F79" s="210">
        <v>2</v>
      </c>
      <c r="G79" s="94">
        <v>283.76</v>
      </c>
      <c r="H79" s="2">
        <v>0</v>
      </c>
      <c r="I79" s="81">
        <f t="shared" si="6"/>
        <v>-1343.42</v>
      </c>
      <c r="J79" s="81">
        <f t="shared" si="7"/>
        <v>-115.78</v>
      </c>
      <c r="K79" s="81">
        <v>-283.76</v>
      </c>
      <c r="N79" s="176"/>
    </row>
    <row r="80" spans="1:14" x14ac:dyDescent="0.25">
      <c r="A80" s="54" t="s">
        <v>316</v>
      </c>
      <c r="B80" s="55">
        <v>0</v>
      </c>
      <c r="C80" s="2">
        <v>0</v>
      </c>
      <c r="D80" s="93">
        <v>4</v>
      </c>
      <c r="E80" s="94">
        <v>234.24</v>
      </c>
      <c r="F80" s="210">
        <v>4</v>
      </c>
      <c r="G80" s="94">
        <v>234.23999999999998</v>
      </c>
      <c r="H80" s="2">
        <v>0</v>
      </c>
      <c r="I80" s="81">
        <f t="shared" si="6"/>
        <v>0</v>
      </c>
      <c r="J80" s="81">
        <f t="shared" si="7"/>
        <v>-234.24</v>
      </c>
      <c r="K80" s="81">
        <v>-234.23999999999998</v>
      </c>
      <c r="N80" s="176"/>
    </row>
    <row r="81" spans="1:14" x14ac:dyDescent="0.25">
      <c r="A81" s="54" t="s">
        <v>290</v>
      </c>
      <c r="B81" s="55">
        <v>2</v>
      </c>
      <c r="C81" s="2">
        <v>155.78</v>
      </c>
      <c r="D81" s="93">
        <v>8</v>
      </c>
      <c r="E81" s="94">
        <v>463.12</v>
      </c>
      <c r="F81" s="210">
        <v>4</v>
      </c>
      <c r="G81" s="94">
        <v>231.56</v>
      </c>
      <c r="H81" s="2">
        <v>0</v>
      </c>
      <c r="I81" s="81">
        <f t="shared" si="6"/>
        <v>-155.78</v>
      </c>
      <c r="J81" s="81">
        <f t="shared" si="7"/>
        <v>-463.12</v>
      </c>
      <c r="K81" s="81">
        <v>-231.56</v>
      </c>
      <c r="N81" s="176"/>
    </row>
    <row r="82" spans="1:14" x14ac:dyDescent="0.25">
      <c r="A82" s="54" t="s">
        <v>347</v>
      </c>
      <c r="B82" s="55">
        <v>2</v>
      </c>
      <c r="C82" s="2">
        <v>243.76</v>
      </c>
      <c r="D82" s="93">
        <v>0</v>
      </c>
      <c r="E82" s="94">
        <v>0</v>
      </c>
      <c r="F82" s="210">
        <v>2</v>
      </c>
      <c r="G82" s="94">
        <v>145.72</v>
      </c>
      <c r="H82" s="2">
        <v>0</v>
      </c>
      <c r="I82" s="81">
        <f t="shared" si="6"/>
        <v>-243.76</v>
      </c>
      <c r="J82" s="81">
        <f t="shared" si="7"/>
        <v>0</v>
      </c>
      <c r="K82" s="81">
        <v>-145.72</v>
      </c>
      <c r="N82" s="176"/>
    </row>
    <row r="83" spans="1:14" x14ac:dyDescent="0.25">
      <c r="A83" s="54" t="s">
        <v>348</v>
      </c>
      <c r="B83" s="55">
        <v>2</v>
      </c>
      <c r="C83" s="2">
        <v>145.72</v>
      </c>
      <c r="D83" s="93">
        <v>0</v>
      </c>
      <c r="E83" s="94">
        <v>0</v>
      </c>
      <c r="F83" s="210">
        <v>2</v>
      </c>
      <c r="G83" s="94">
        <v>145.72</v>
      </c>
      <c r="H83" s="2">
        <v>0</v>
      </c>
      <c r="I83" s="81">
        <f t="shared" si="6"/>
        <v>-145.72</v>
      </c>
      <c r="J83" s="81">
        <f t="shared" si="7"/>
        <v>0</v>
      </c>
      <c r="K83" s="81">
        <v>-145.72</v>
      </c>
      <c r="N83" s="176"/>
    </row>
    <row r="84" spans="1:14" x14ac:dyDescent="0.25">
      <c r="A84" s="54" t="s">
        <v>308</v>
      </c>
      <c r="B84" s="55">
        <v>2</v>
      </c>
      <c r="C84" s="2">
        <v>243.76</v>
      </c>
      <c r="D84" s="93">
        <v>6</v>
      </c>
      <c r="E84" s="94">
        <v>427.34</v>
      </c>
      <c r="F84" s="210">
        <v>2</v>
      </c>
      <c r="G84" s="94">
        <v>115.78</v>
      </c>
      <c r="H84" s="2">
        <v>0</v>
      </c>
      <c r="I84" s="81">
        <f t="shared" si="6"/>
        <v>-243.76</v>
      </c>
      <c r="J84" s="81">
        <f t="shared" si="7"/>
        <v>-427.34</v>
      </c>
      <c r="K84" s="81">
        <v>-115.78</v>
      </c>
      <c r="N84" s="176"/>
    </row>
    <row r="85" spans="1:14" x14ac:dyDescent="0.25">
      <c r="A85" s="54" t="s">
        <v>115</v>
      </c>
      <c r="B85" s="55">
        <v>32</v>
      </c>
      <c r="C85" s="2">
        <v>3131.08</v>
      </c>
      <c r="D85" s="93">
        <v>4</v>
      </c>
      <c r="E85" s="94">
        <v>328.76</v>
      </c>
      <c r="F85" s="210">
        <v>0</v>
      </c>
      <c r="G85" s="94">
        <v>0</v>
      </c>
      <c r="H85" s="2">
        <v>81451.7</v>
      </c>
      <c r="I85" s="81">
        <f t="shared" si="6"/>
        <v>78320.62</v>
      </c>
      <c r="J85" s="81">
        <f t="shared" si="7"/>
        <v>81122.94</v>
      </c>
      <c r="K85" s="81">
        <v>54301.133333333331</v>
      </c>
      <c r="N85" s="176"/>
    </row>
    <row r="86" spans="1:14" x14ac:dyDescent="0.25">
      <c r="A86" s="54" t="s">
        <v>437</v>
      </c>
      <c r="B86" s="55">
        <v>102</v>
      </c>
      <c r="C86" s="2">
        <v>9963.48</v>
      </c>
      <c r="D86" s="93">
        <v>318</v>
      </c>
      <c r="E86" s="94">
        <v>24066</v>
      </c>
      <c r="F86" s="210">
        <v>0</v>
      </c>
      <c r="G86" s="94">
        <v>0</v>
      </c>
      <c r="H86" s="2">
        <v>47065.729999999996</v>
      </c>
      <c r="I86" s="81">
        <f t="shared" si="6"/>
        <v>37102.25</v>
      </c>
      <c r="J86" s="81">
        <f t="shared" si="7"/>
        <v>22999.729999999996</v>
      </c>
      <c r="K86" s="81">
        <v>31377.153333333332</v>
      </c>
      <c r="N86" s="176"/>
    </row>
    <row r="87" spans="1:14" x14ac:dyDescent="0.25">
      <c r="A87" s="54" t="s">
        <v>397</v>
      </c>
      <c r="B87" s="55">
        <v>26</v>
      </c>
      <c r="C87" s="2">
        <v>1941.44</v>
      </c>
      <c r="D87" s="93">
        <v>12</v>
      </c>
      <c r="E87" s="94">
        <v>728.52</v>
      </c>
      <c r="F87" s="210">
        <v>0</v>
      </c>
      <c r="G87" s="94">
        <v>0</v>
      </c>
      <c r="H87" s="2">
        <v>38761.06</v>
      </c>
      <c r="I87" s="81">
        <f t="shared" si="6"/>
        <v>36819.619999999995</v>
      </c>
      <c r="J87" s="81">
        <f t="shared" si="7"/>
        <v>38032.54</v>
      </c>
      <c r="K87" s="81">
        <v>25840.706666666665</v>
      </c>
      <c r="N87" s="176"/>
    </row>
    <row r="88" spans="1:14" x14ac:dyDescent="0.25">
      <c r="A88" s="54" t="s">
        <v>306</v>
      </c>
      <c r="B88" s="55">
        <v>18</v>
      </c>
      <c r="C88" s="2">
        <v>1888.44</v>
      </c>
      <c r="D88" s="93">
        <v>0</v>
      </c>
      <c r="E88" s="94">
        <v>0</v>
      </c>
      <c r="F88" s="210">
        <v>0</v>
      </c>
      <c r="G88" s="94">
        <v>0</v>
      </c>
      <c r="H88" s="2">
        <v>0</v>
      </c>
      <c r="I88" s="81">
        <f t="shared" si="6"/>
        <v>-1888.44</v>
      </c>
      <c r="J88" s="81">
        <f t="shared" si="7"/>
        <v>0</v>
      </c>
      <c r="K88" s="81">
        <v>0</v>
      </c>
      <c r="N88" s="176"/>
    </row>
    <row r="89" spans="1:14" x14ac:dyDescent="0.25">
      <c r="A89" s="54" t="s">
        <v>424</v>
      </c>
      <c r="B89" s="55">
        <v>18</v>
      </c>
      <c r="C89" s="2">
        <v>1565</v>
      </c>
      <c r="D89" s="93">
        <v>8</v>
      </c>
      <c r="E89" s="94">
        <v>856.28</v>
      </c>
      <c r="F89" s="210">
        <v>0</v>
      </c>
      <c r="G89" s="94">
        <v>0</v>
      </c>
      <c r="H89" s="2">
        <v>0</v>
      </c>
      <c r="I89" s="81">
        <f t="shared" si="6"/>
        <v>-1565</v>
      </c>
      <c r="J89" s="81">
        <f t="shared" si="7"/>
        <v>-856.28</v>
      </c>
      <c r="K89" s="81">
        <v>0</v>
      </c>
      <c r="N89" s="176"/>
    </row>
    <row r="90" spans="1:14" x14ac:dyDescent="0.25">
      <c r="A90" s="54" t="s">
        <v>133</v>
      </c>
      <c r="B90" s="55">
        <v>22</v>
      </c>
      <c r="C90" s="2">
        <v>1478.08</v>
      </c>
      <c r="D90" s="93">
        <v>2</v>
      </c>
      <c r="E90" s="94">
        <v>97.12</v>
      </c>
      <c r="F90" s="210">
        <v>0</v>
      </c>
      <c r="G90" s="94">
        <v>0</v>
      </c>
      <c r="H90" s="2">
        <v>0</v>
      </c>
      <c r="I90" s="81">
        <f t="shared" si="6"/>
        <v>-1478.08</v>
      </c>
      <c r="J90" s="81">
        <f t="shared" si="7"/>
        <v>-97.12</v>
      </c>
      <c r="K90" s="81">
        <v>0</v>
      </c>
      <c r="N90" s="176"/>
    </row>
    <row r="91" spans="1:14" x14ac:dyDescent="0.25">
      <c r="A91" s="54" t="s">
        <v>99</v>
      </c>
      <c r="B91" s="55">
        <v>12</v>
      </c>
      <c r="C91" s="2">
        <v>1148.56</v>
      </c>
      <c r="D91" s="93">
        <v>0</v>
      </c>
      <c r="E91" s="94">
        <v>0</v>
      </c>
      <c r="F91" s="210">
        <v>0</v>
      </c>
      <c r="G91" s="94">
        <v>0</v>
      </c>
      <c r="H91" s="2">
        <v>0</v>
      </c>
      <c r="I91" s="81">
        <f t="shared" si="6"/>
        <v>-1148.56</v>
      </c>
      <c r="J91" s="81">
        <f t="shared" si="7"/>
        <v>0</v>
      </c>
      <c r="K91" s="81">
        <v>0</v>
      </c>
      <c r="N91" s="176"/>
    </row>
    <row r="92" spans="1:14" x14ac:dyDescent="0.25">
      <c r="A92" s="54" t="s">
        <v>206</v>
      </c>
      <c r="B92" s="55">
        <v>6</v>
      </c>
      <c r="C92" s="2">
        <v>771.28</v>
      </c>
      <c r="D92" s="93">
        <v>6</v>
      </c>
      <c r="E92" s="94">
        <v>771.28</v>
      </c>
      <c r="F92" s="210">
        <v>0</v>
      </c>
      <c r="G92" s="94">
        <v>0</v>
      </c>
      <c r="H92" s="2">
        <v>0</v>
      </c>
      <c r="I92" s="81">
        <f t="shared" si="6"/>
        <v>-771.28</v>
      </c>
      <c r="J92" s="81">
        <f t="shared" si="7"/>
        <v>-771.28</v>
      </c>
      <c r="K92" s="81">
        <v>0</v>
      </c>
      <c r="N92" s="176"/>
    </row>
    <row r="93" spans="1:14" x14ac:dyDescent="0.25">
      <c r="A93" s="54" t="s">
        <v>436</v>
      </c>
      <c r="B93" s="55">
        <v>6</v>
      </c>
      <c r="C93" s="2">
        <v>563.91999999999996</v>
      </c>
      <c r="D93" s="93">
        <v>0</v>
      </c>
      <c r="E93" s="94">
        <v>0</v>
      </c>
      <c r="F93" s="210">
        <v>0</v>
      </c>
      <c r="G93" s="94">
        <v>0</v>
      </c>
      <c r="H93" s="2">
        <v>0</v>
      </c>
      <c r="I93" s="81">
        <f t="shared" si="6"/>
        <v>-563.91999999999996</v>
      </c>
      <c r="J93" s="81">
        <f t="shared" si="7"/>
        <v>0</v>
      </c>
      <c r="K93" s="81">
        <v>0</v>
      </c>
      <c r="N93" s="176"/>
    </row>
    <row r="94" spans="1:14" x14ac:dyDescent="0.25">
      <c r="A94" s="54" t="s">
        <v>326</v>
      </c>
      <c r="B94" s="55">
        <v>10</v>
      </c>
      <c r="C94" s="2">
        <v>510.8</v>
      </c>
      <c r="D94" s="93">
        <v>0</v>
      </c>
      <c r="E94" s="94">
        <v>0</v>
      </c>
      <c r="F94" s="210">
        <v>0</v>
      </c>
      <c r="G94" s="94">
        <v>0</v>
      </c>
      <c r="H94" s="2">
        <v>0</v>
      </c>
      <c r="I94" s="81">
        <f t="shared" ref="I94:I117" si="8">H94-C94</f>
        <v>-510.8</v>
      </c>
      <c r="J94" s="81">
        <f t="shared" ref="J94:J117" si="9">H94-E94</f>
        <v>0</v>
      </c>
      <c r="K94" s="81">
        <v>0</v>
      </c>
      <c r="N94" s="176"/>
    </row>
    <row r="95" spans="1:14" x14ac:dyDescent="0.25">
      <c r="A95" s="54" t="s">
        <v>190</v>
      </c>
      <c r="B95" s="55">
        <v>4</v>
      </c>
      <c r="C95" s="2">
        <v>408.14</v>
      </c>
      <c r="D95" s="93">
        <v>0</v>
      </c>
      <c r="E95" s="94">
        <v>0</v>
      </c>
      <c r="F95" s="210">
        <v>0</v>
      </c>
      <c r="G95" s="94">
        <v>0</v>
      </c>
      <c r="H95" s="2">
        <v>0</v>
      </c>
      <c r="I95" s="81">
        <f t="shared" si="8"/>
        <v>-408.14</v>
      </c>
      <c r="J95" s="81">
        <f t="shared" si="9"/>
        <v>0</v>
      </c>
      <c r="K95" s="81">
        <v>0</v>
      </c>
      <c r="N95" s="176"/>
    </row>
    <row r="96" spans="1:14" x14ac:dyDescent="0.25">
      <c r="A96" s="54" t="s">
        <v>157</v>
      </c>
      <c r="B96" s="55">
        <v>4</v>
      </c>
      <c r="C96" s="2">
        <v>389.48</v>
      </c>
      <c r="D96" s="93">
        <v>0</v>
      </c>
      <c r="E96" s="94">
        <v>0</v>
      </c>
      <c r="F96" s="210">
        <v>0</v>
      </c>
      <c r="G96" s="94">
        <v>0</v>
      </c>
      <c r="H96" s="2">
        <v>0</v>
      </c>
      <c r="I96" s="81">
        <f t="shared" si="8"/>
        <v>-389.48</v>
      </c>
      <c r="J96" s="81">
        <f t="shared" si="9"/>
        <v>0</v>
      </c>
      <c r="K96" s="81">
        <v>0</v>
      </c>
      <c r="N96" s="176"/>
    </row>
    <row r="97" spans="1:14" x14ac:dyDescent="0.25">
      <c r="A97" s="54" t="s">
        <v>121</v>
      </c>
      <c r="B97" s="55">
        <v>4</v>
      </c>
      <c r="C97" s="2">
        <v>368.76</v>
      </c>
      <c r="D97" s="93">
        <v>0</v>
      </c>
      <c r="E97" s="94">
        <v>0</v>
      </c>
      <c r="F97" s="210">
        <v>0</v>
      </c>
      <c r="G97" s="94">
        <v>0</v>
      </c>
      <c r="H97" s="2">
        <v>0</v>
      </c>
      <c r="I97" s="81">
        <f t="shared" si="8"/>
        <v>-368.76</v>
      </c>
      <c r="J97" s="81">
        <f t="shared" si="9"/>
        <v>0</v>
      </c>
      <c r="K97" s="81">
        <v>0</v>
      </c>
      <c r="N97" s="176"/>
    </row>
    <row r="98" spans="1:14" x14ac:dyDescent="0.25">
      <c r="A98" s="54" t="s">
        <v>244</v>
      </c>
      <c r="B98" s="55">
        <v>4</v>
      </c>
      <c r="C98" s="2">
        <v>291.44</v>
      </c>
      <c r="D98" s="93">
        <v>0</v>
      </c>
      <c r="E98" s="94">
        <v>0</v>
      </c>
      <c r="F98" s="210">
        <v>0</v>
      </c>
      <c r="G98" s="94">
        <v>0</v>
      </c>
      <c r="H98" s="2">
        <v>0</v>
      </c>
      <c r="I98" s="81">
        <f t="shared" si="8"/>
        <v>-291.44</v>
      </c>
      <c r="J98" s="81">
        <f t="shared" si="9"/>
        <v>0</v>
      </c>
      <c r="K98" s="81">
        <v>0</v>
      </c>
      <c r="N98" s="176"/>
    </row>
    <row r="99" spans="1:14" x14ac:dyDescent="0.25">
      <c r="A99" s="54" t="s">
        <v>331</v>
      </c>
      <c r="B99" s="55">
        <v>2</v>
      </c>
      <c r="C99" s="2">
        <v>283.76</v>
      </c>
      <c r="D99" s="93">
        <v>0</v>
      </c>
      <c r="E99" s="94">
        <v>0</v>
      </c>
      <c r="F99" s="210">
        <v>0</v>
      </c>
      <c r="G99" s="94">
        <v>0</v>
      </c>
      <c r="H99" s="2">
        <v>0</v>
      </c>
      <c r="I99" s="81">
        <f t="shared" si="8"/>
        <v>-283.76</v>
      </c>
      <c r="J99" s="81">
        <f t="shared" si="9"/>
        <v>0</v>
      </c>
      <c r="K99" s="81">
        <v>0</v>
      </c>
      <c r="N99" s="176"/>
    </row>
    <row r="100" spans="1:14" x14ac:dyDescent="0.25">
      <c r="A100" s="90">
        <v>351620</v>
      </c>
      <c r="B100" s="55">
        <v>2</v>
      </c>
      <c r="C100" s="2">
        <v>243.76</v>
      </c>
      <c r="D100" s="93">
        <v>0</v>
      </c>
      <c r="E100" s="94">
        <v>0</v>
      </c>
      <c r="F100" s="210">
        <v>0</v>
      </c>
      <c r="G100" s="94">
        <v>0</v>
      </c>
      <c r="H100" s="2">
        <v>0</v>
      </c>
      <c r="I100" s="81">
        <f t="shared" si="8"/>
        <v>-243.76</v>
      </c>
      <c r="J100" s="81">
        <f t="shared" si="9"/>
        <v>0</v>
      </c>
      <c r="K100" s="81">
        <v>0</v>
      </c>
      <c r="N100" s="176"/>
    </row>
    <row r="101" spans="1:14" x14ac:dyDescent="0.25">
      <c r="A101" s="54" t="s">
        <v>76</v>
      </c>
      <c r="B101" s="55">
        <v>2</v>
      </c>
      <c r="C101" s="2">
        <v>243.76</v>
      </c>
      <c r="D101" s="93">
        <v>0</v>
      </c>
      <c r="E101" s="94">
        <v>0</v>
      </c>
      <c r="F101" s="210">
        <v>0</v>
      </c>
      <c r="G101" s="94">
        <v>0</v>
      </c>
      <c r="H101" s="2">
        <v>0</v>
      </c>
      <c r="I101" s="81">
        <f t="shared" si="8"/>
        <v>-243.76</v>
      </c>
      <c r="J101" s="81">
        <f t="shared" si="9"/>
        <v>0</v>
      </c>
      <c r="K101" s="81">
        <v>0</v>
      </c>
      <c r="N101" s="176"/>
    </row>
    <row r="102" spans="1:14" x14ac:dyDescent="0.25">
      <c r="A102" s="54" t="s">
        <v>86</v>
      </c>
      <c r="B102" s="55">
        <v>2</v>
      </c>
      <c r="C102" s="2">
        <v>243.76</v>
      </c>
      <c r="D102" s="93">
        <v>2</v>
      </c>
      <c r="E102" s="94">
        <v>164.38</v>
      </c>
      <c r="F102" s="210">
        <v>0</v>
      </c>
      <c r="G102" s="94">
        <v>0</v>
      </c>
      <c r="H102" s="2">
        <v>0</v>
      </c>
      <c r="I102" s="81">
        <f t="shared" si="8"/>
        <v>-243.76</v>
      </c>
      <c r="J102" s="81">
        <f t="shared" si="9"/>
        <v>-164.38</v>
      </c>
      <c r="K102" s="81">
        <v>0</v>
      </c>
      <c r="N102" s="176"/>
    </row>
    <row r="103" spans="1:14" x14ac:dyDescent="0.25">
      <c r="A103" s="54" t="s">
        <v>418</v>
      </c>
      <c r="B103" s="55">
        <v>2</v>
      </c>
      <c r="C103" s="2">
        <v>243.76</v>
      </c>
      <c r="D103" s="93">
        <v>0</v>
      </c>
      <c r="E103" s="94">
        <v>0</v>
      </c>
      <c r="F103" s="210">
        <v>0</v>
      </c>
      <c r="G103" s="94">
        <v>0</v>
      </c>
      <c r="H103" s="2">
        <v>0</v>
      </c>
      <c r="I103" s="81">
        <f t="shared" si="8"/>
        <v>-243.76</v>
      </c>
      <c r="J103" s="81">
        <f t="shared" si="9"/>
        <v>0</v>
      </c>
      <c r="K103" s="81">
        <v>0</v>
      </c>
      <c r="N103" s="176"/>
    </row>
    <row r="104" spans="1:14" x14ac:dyDescent="0.25">
      <c r="A104" s="54" t="s">
        <v>229</v>
      </c>
      <c r="B104" s="55">
        <v>2</v>
      </c>
      <c r="C104" s="2">
        <v>225.1</v>
      </c>
      <c r="D104" s="93">
        <v>0</v>
      </c>
      <c r="E104" s="94">
        <v>0</v>
      </c>
      <c r="F104" s="210">
        <v>0</v>
      </c>
      <c r="G104" s="94">
        <v>0</v>
      </c>
      <c r="H104" s="2">
        <v>0</v>
      </c>
      <c r="I104" s="81">
        <f t="shared" si="8"/>
        <v>-225.1</v>
      </c>
      <c r="J104" s="81">
        <f t="shared" si="9"/>
        <v>0</v>
      </c>
      <c r="K104" s="81">
        <v>0</v>
      </c>
      <c r="N104" s="176"/>
    </row>
    <row r="105" spans="1:14" x14ac:dyDescent="0.25">
      <c r="A105" s="54" t="s">
        <v>209</v>
      </c>
      <c r="B105" s="55">
        <v>2</v>
      </c>
      <c r="C105" s="2">
        <v>204.38</v>
      </c>
      <c r="D105" s="93">
        <v>0</v>
      </c>
      <c r="E105" s="94">
        <v>0</v>
      </c>
      <c r="F105" s="210">
        <v>0</v>
      </c>
      <c r="G105" s="94">
        <v>0</v>
      </c>
      <c r="H105" s="2">
        <v>0</v>
      </c>
      <c r="I105" s="81">
        <f t="shared" si="8"/>
        <v>-204.38</v>
      </c>
      <c r="J105" s="81">
        <f t="shared" si="9"/>
        <v>0</v>
      </c>
      <c r="K105" s="81">
        <v>0</v>
      </c>
      <c r="N105" s="176"/>
    </row>
    <row r="106" spans="1:14" x14ac:dyDescent="0.25">
      <c r="A106" s="54" t="s">
        <v>109</v>
      </c>
      <c r="B106" s="55">
        <v>4</v>
      </c>
      <c r="C106" s="2">
        <v>200.78</v>
      </c>
      <c r="D106" s="93">
        <v>0</v>
      </c>
      <c r="E106" s="94">
        <v>0</v>
      </c>
      <c r="F106" s="210">
        <v>0</v>
      </c>
      <c r="G106" s="94">
        <v>0</v>
      </c>
      <c r="H106" s="2">
        <v>0</v>
      </c>
      <c r="I106" s="81">
        <f t="shared" si="8"/>
        <v>-200.78</v>
      </c>
      <c r="J106" s="81">
        <f t="shared" si="9"/>
        <v>0</v>
      </c>
      <c r="K106" s="81">
        <v>0</v>
      </c>
      <c r="N106" s="176"/>
    </row>
    <row r="107" spans="1:14" x14ac:dyDescent="0.25">
      <c r="A107" s="90">
        <v>311460</v>
      </c>
      <c r="B107" s="55">
        <v>2</v>
      </c>
      <c r="C107" s="2">
        <v>164.38</v>
      </c>
      <c r="D107" s="93">
        <v>0</v>
      </c>
      <c r="E107" s="94">
        <v>0</v>
      </c>
      <c r="F107" s="210">
        <v>0</v>
      </c>
      <c r="G107" s="94">
        <v>0</v>
      </c>
      <c r="H107" s="2">
        <v>0</v>
      </c>
      <c r="I107" s="81">
        <f t="shared" si="8"/>
        <v>-164.38</v>
      </c>
      <c r="J107" s="81">
        <f t="shared" si="9"/>
        <v>0</v>
      </c>
      <c r="K107" s="81">
        <v>0</v>
      </c>
      <c r="N107" s="176"/>
    </row>
    <row r="108" spans="1:14" x14ac:dyDescent="0.25">
      <c r="A108" s="54" t="s">
        <v>176</v>
      </c>
      <c r="B108" s="55">
        <v>2</v>
      </c>
      <c r="C108" s="2">
        <v>164.38</v>
      </c>
      <c r="D108" s="93">
        <v>0</v>
      </c>
      <c r="E108" s="94">
        <v>0</v>
      </c>
      <c r="F108" s="210">
        <v>0</v>
      </c>
      <c r="G108" s="94">
        <v>0</v>
      </c>
      <c r="H108" s="2">
        <v>0</v>
      </c>
      <c r="I108" s="81">
        <f t="shared" si="8"/>
        <v>-164.38</v>
      </c>
      <c r="J108" s="81">
        <f t="shared" si="9"/>
        <v>0</v>
      </c>
      <c r="K108" s="81">
        <v>0</v>
      </c>
      <c r="N108" s="176"/>
    </row>
    <row r="109" spans="1:14" x14ac:dyDescent="0.25">
      <c r="A109" s="90">
        <v>330110</v>
      </c>
      <c r="B109" s="55">
        <v>2</v>
      </c>
      <c r="C109" s="2">
        <v>145.72</v>
      </c>
      <c r="D109" s="93">
        <v>0</v>
      </c>
      <c r="E109" s="94">
        <v>0</v>
      </c>
      <c r="F109" s="210">
        <v>0</v>
      </c>
      <c r="G109" s="94">
        <v>0</v>
      </c>
      <c r="H109" s="2">
        <v>0</v>
      </c>
      <c r="I109" s="81">
        <f t="shared" si="8"/>
        <v>-145.72</v>
      </c>
      <c r="J109" s="81">
        <f t="shared" si="9"/>
        <v>0</v>
      </c>
      <c r="K109" s="81">
        <v>0</v>
      </c>
      <c r="N109" s="176"/>
    </row>
    <row r="110" spans="1:14" x14ac:dyDescent="0.25">
      <c r="A110" s="54" t="s">
        <v>281</v>
      </c>
      <c r="B110" s="55">
        <v>2</v>
      </c>
      <c r="C110" s="2">
        <v>137.12</v>
      </c>
      <c r="D110" s="93">
        <v>0</v>
      </c>
      <c r="E110" s="94">
        <v>0</v>
      </c>
      <c r="F110" s="210">
        <v>0</v>
      </c>
      <c r="G110" s="94">
        <v>0</v>
      </c>
      <c r="H110" s="2">
        <v>0</v>
      </c>
      <c r="I110" s="81">
        <f t="shared" si="8"/>
        <v>-137.12</v>
      </c>
      <c r="J110" s="81">
        <f t="shared" si="9"/>
        <v>0</v>
      </c>
      <c r="K110" s="81">
        <v>0</v>
      </c>
      <c r="N110" s="176"/>
    </row>
    <row r="111" spans="1:14" x14ac:dyDescent="0.25">
      <c r="A111" s="54" t="s">
        <v>371</v>
      </c>
      <c r="B111" s="55">
        <v>2</v>
      </c>
      <c r="C111" s="2">
        <v>137.12</v>
      </c>
      <c r="D111" s="93">
        <v>0</v>
      </c>
      <c r="E111" s="94">
        <v>0</v>
      </c>
      <c r="F111" s="210">
        <v>0</v>
      </c>
      <c r="G111" s="94">
        <v>0</v>
      </c>
      <c r="H111" s="2">
        <v>0</v>
      </c>
      <c r="I111" s="81">
        <f t="shared" si="8"/>
        <v>-137.12</v>
      </c>
      <c r="J111" s="81">
        <f t="shared" si="9"/>
        <v>0</v>
      </c>
      <c r="K111" s="81">
        <v>0</v>
      </c>
      <c r="N111" s="176"/>
    </row>
    <row r="112" spans="1:14" x14ac:dyDescent="0.25">
      <c r="A112" s="54" t="s">
        <v>171</v>
      </c>
      <c r="B112" s="55">
        <v>2</v>
      </c>
      <c r="C112" s="2">
        <v>97.12</v>
      </c>
      <c r="D112" s="93">
        <v>0</v>
      </c>
      <c r="E112" s="94">
        <v>0</v>
      </c>
      <c r="F112" s="210">
        <v>0</v>
      </c>
      <c r="G112" s="94">
        <v>0</v>
      </c>
      <c r="H112" s="2">
        <v>0</v>
      </c>
      <c r="I112" s="81">
        <f t="shared" si="8"/>
        <v>-97.12</v>
      </c>
      <c r="J112" s="81">
        <f t="shared" si="9"/>
        <v>0</v>
      </c>
      <c r="K112" s="81">
        <v>0</v>
      </c>
      <c r="N112" s="176"/>
    </row>
    <row r="113" spans="1:14" x14ac:dyDescent="0.25">
      <c r="A113" s="54" t="s">
        <v>31</v>
      </c>
      <c r="B113" s="55">
        <v>0</v>
      </c>
      <c r="C113" s="2">
        <v>0</v>
      </c>
      <c r="D113" s="93">
        <v>2</v>
      </c>
      <c r="E113" s="94">
        <v>225.1</v>
      </c>
      <c r="F113" s="210">
        <v>0</v>
      </c>
      <c r="G113" s="94">
        <v>0</v>
      </c>
      <c r="H113" s="2">
        <v>0</v>
      </c>
      <c r="I113" s="81">
        <f t="shared" si="8"/>
        <v>0</v>
      </c>
      <c r="J113" s="81">
        <f t="shared" si="9"/>
        <v>-225.1</v>
      </c>
      <c r="K113" s="81">
        <v>0</v>
      </c>
      <c r="N113" s="176"/>
    </row>
    <row r="114" spans="1:14" x14ac:dyDescent="0.25">
      <c r="A114" s="54" t="s">
        <v>132</v>
      </c>
      <c r="B114" s="55">
        <v>0</v>
      </c>
      <c r="C114" s="2">
        <v>0</v>
      </c>
      <c r="D114" s="93">
        <v>6</v>
      </c>
      <c r="E114" s="94">
        <v>572.52</v>
      </c>
      <c r="F114" s="210">
        <v>0</v>
      </c>
      <c r="G114" s="94">
        <v>0</v>
      </c>
      <c r="H114" s="2">
        <v>0</v>
      </c>
      <c r="I114" s="81">
        <f t="shared" si="8"/>
        <v>0</v>
      </c>
      <c r="J114" s="81">
        <f t="shared" si="9"/>
        <v>-572.52</v>
      </c>
      <c r="K114" s="81">
        <v>0</v>
      </c>
      <c r="N114" s="176"/>
    </row>
    <row r="115" spans="1:14" x14ac:dyDescent="0.25">
      <c r="A115" s="54" t="s">
        <v>147</v>
      </c>
      <c r="B115" s="55">
        <v>0</v>
      </c>
      <c r="C115" s="2">
        <v>0</v>
      </c>
      <c r="D115" s="93">
        <v>2</v>
      </c>
      <c r="E115" s="94">
        <v>115.78</v>
      </c>
      <c r="F115" s="210">
        <v>0</v>
      </c>
      <c r="G115" s="94">
        <v>0</v>
      </c>
      <c r="H115" s="2">
        <v>0</v>
      </c>
      <c r="I115" s="81">
        <f t="shared" si="8"/>
        <v>0</v>
      </c>
      <c r="J115" s="81">
        <f t="shared" si="9"/>
        <v>-115.78</v>
      </c>
      <c r="K115" s="81">
        <v>0</v>
      </c>
      <c r="N115" s="176"/>
    </row>
    <row r="116" spans="1:14" x14ac:dyDescent="0.25">
      <c r="A116" s="54" t="s">
        <v>167</v>
      </c>
      <c r="B116" s="55">
        <v>0</v>
      </c>
      <c r="C116" s="2">
        <v>0</v>
      </c>
      <c r="D116" s="93">
        <v>2</v>
      </c>
      <c r="E116" s="94">
        <v>155.78</v>
      </c>
      <c r="F116" s="210">
        <v>0</v>
      </c>
      <c r="G116" s="94">
        <v>0</v>
      </c>
      <c r="H116" s="2">
        <v>0</v>
      </c>
      <c r="I116" s="81">
        <f t="shared" si="8"/>
        <v>0</v>
      </c>
      <c r="J116" s="81">
        <f t="shared" si="9"/>
        <v>-155.78</v>
      </c>
      <c r="K116" s="81">
        <v>0</v>
      </c>
      <c r="N116" s="176"/>
    </row>
    <row r="117" spans="1:14" x14ac:dyDescent="0.25">
      <c r="A117" s="54" t="s">
        <v>276</v>
      </c>
      <c r="B117" s="55">
        <v>0</v>
      </c>
      <c r="C117" s="2">
        <v>0</v>
      </c>
      <c r="D117" s="93">
        <v>2</v>
      </c>
      <c r="E117" s="94">
        <v>145.72</v>
      </c>
      <c r="F117" s="210">
        <v>0</v>
      </c>
      <c r="G117" s="94">
        <v>0</v>
      </c>
      <c r="H117" s="2">
        <v>0</v>
      </c>
      <c r="I117" s="81">
        <f t="shared" si="8"/>
        <v>0</v>
      </c>
      <c r="J117" s="81">
        <f t="shared" si="9"/>
        <v>-145.72</v>
      </c>
      <c r="K117" s="81">
        <v>0</v>
      </c>
      <c r="N117" s="176"/>
    </row>
    <row r="119" spans="1:14" x14ac:dyDescent="0.25">
      <c r="A119" s="61" t="s">
        <v>576</v>
      </c>
      <c r="B119" s="85">
        <f t="shared" ref="B119:H119" si="10">SUBTOTAL(9,B30:B117)</f>
        <v>50485</v>
      </c>
      <c r="C119" s="62">
        <f t="shared" si="10"/>
        <v>4692706.6099999975</v>
      </c>
      <c r="D119" s="85">
        <f t="shared" si="10"/>
        <v>51155</v>
      </c>
      <c r="E119" s="62">
        <f t="shared" si="10"/>
        <v>4647887.3500000006</v>
      </c>
      <c r="F119" s="85">
        <f t="shared" si="10"/>
        <v>34248</v>
      </c>
      <c r="G119" s="62">
        <f t="shared" si="10"/>
        <v>3080128.8499998921</v>
      </c>
      <c r="H119" s="62">
        <f t="shared" si="10"/>
        <v>4376106.2199999979</v>
      </c>
      <c r="I119" s="215">
        <f t="shared" ref="I119:K119" si="11">SUBTOTAL(9,I30:I117)</f>
        <v>-316600.39000000007</v>
      </c>
      <c r="J119" s="215">
        <f t="shared" si="11"/>
        <v>-271781.1300000003</v>
      </c>
      <c r="K119" s="215">
        <f t="shared" si="11"/>
        <v>-162724.70333322414</v>
      </c>
    </row>
    <row r="121" spans="1:14" x14ac:dyDescent="0.25">
      <c r="B121" s="154"/>
      <c r="C121" s="160"/>
      <c r="D121" s="160"/>
      <c r="E121" s="266" t="s">
        <v>662</v>
      </c>
      <c r="F121" s="266"/>
      <c r="G121" s="160">
        <f>SUM(G30:G66)</f>
        <v>3071051.7299998919</v>
      </c>
      <c r="H121" s="160">
        <f>G121/G119*100</f>
        <v>99.705300640263786</v>
      </c>
    </row>
    <row r="122" spans="1:14" x14ac:dyDescent="0.25">
      <c r="B122" s="157"/>
      <c r="C122" s="161"/>
      <c r="D122" s="161"/>
      <c r="E122" s="265" t="s">
        <v>663</v>
      </c>
      <c r="F122" s="265"/>
      <c r="G122" s="161">
        <f>G119-G121</f>
        <v>9077.1200000001118</v>
      </c>
      <c r="H122" s="161">
        <f>100-H121</f>
        <v>0.29469935973621375</v>
      </c>
    </row>
    <row r="123" spans="1:14" ht="17.25" x14ac:dyDescent="0.25">
      <c r="A123" s="247" t="s">
        <v>747</v>
      </c>
      <c r="B123" s="247"/>
      <c r="C123" s="247"/>
      <c r="D123" s="247"/>
      <c r="E123" s="247"/>
      <c r="F123" s="247"/>
      <c r="G123" s="247"/>
      <c r="H123" s="247"/>
      <c r="I123" s="247"/>
      <c r="J123" s="247"/>
      <c r="K123" s="247"/>
    </row>
    <row r="124" spans="1:14" x14ac:dyDescent="0.25">
      <c r="E124" s="41"/>
      <c r="F124" s="198"/>
      <c r="G124" s="198"/>
    </row>
    <row r="125" spans="1:14" x14ac:dyDescent="0.25">
      <c r="A125" t="s">
        <v>522</v>
      </c>
    </row>
    <row r="126" spans="1:14" x14ac:dyDescent="0.25">
      <c r="A126" t="s">
        <v>523</v>
      </c>
    </row>
    <row r="127" spans="1:14" x14ac:dyDescent="0.25">
      <c r="A127" t="s">
        <v>524</v>
      </c>
    </row>
    <row r="128" spans="1:14" x14ac:dyDescent="0.25">
      <c r="A128" t="s">
        <v>632</v>
      </c>
    </row>
    <row r="129" spans="1:1" x14ac:dyDescent="0.25">
      <c r="A129" t="s">
        <v>525</v>
      </c>
    </row>
    <row r="130" spans="1:1" x14ac:dyDescent="0.25">
      <c r="A130" t="s">
        <v>526</v>
      </c>
    </row>
    <row r="131" spans="1:1" x14ac:dyDescent="0.25">
      <c r="A131" t="s">
        <v>527</v>
      </c>
    </row>
    <row r="132" spans="1:1" x14ac:dyDescent="0.25">
      <c r="A132" t="s">
        <v>528</v>
      </c>
    </row>
    <row r="133" spans="1:1" x14ac:dyDescent="0.25">
      <c r="A133" t="s">
        <v>529</v>
      </c>
    </row>
    <row r="134" spans="1:1" x14ac:dyDescent="0.25">
      <c r="A134" t="s">
        <v>530</v>
      </c>
    </row>
    <row r="135" spans="1:1" x14ac:dyDescent="0.25">
      <c r="A135" t="s">
        <v>531</v>
      </c>
    </row>
    <row r="136" spans="1:1" x14ac:dyDescent="0.25">
      <c r="A136" t="s">
        <v>532</v>
      </c>
    </row>
    <row r="137" spans="1:1" x14ac:dyDescent="0.25">
      <c r="A137" t="s">
        <v>533</v>
      </c>
    </row>
    <row r="138" spans="1:1" x14ac:dyDescent="0.25">
      <c r="A138" t="s">
        <v>534</v>
      </c>
    </row>
    <row r="139" spans="1:1" x14ac:dyDescent="0.25">
      <c r="A139" t="s">
        <v>535</v>
      </c>
    </row>
    <row r="140" spans="1:1" x14ac:dyDescent="0.25">
      <c r="A140" t="s">
        <v>536</v>
      </c>
    </row>
    <row r="141" spans="1:1" x14ac:dyDescent="0.25">
      <c r="A141" t="s">
        <v>537</v>
      </c>
    </row>
    <row r="142" spans="1:1" x14ac:dyDescent="0.25">
      <c r="A142" t="s">
        <v>538</v>
      </c>
    </row>
    <row r="143" spans="1:1" x14ac:dyDescent="0.25">
      <c r="A143" t="s">
        <v>539</v>
      </c>
    </row>
    <row r="144" spans="1:1" x14ac:dyDescent="0.25">
      <c r="A144" t="s">
        <v>540</v>
      </c>
    </row>
    <row r="145" spans="1:1" x14ac:dyDescent="0.25">
      <c r="A145" t="s">
        <v>541</v>
      </c>
    </row>
    <row r="146" spans="1:1" x14ac:dyDescent="0.25">
      <c r="A146" t="s">
        <v>542</v>
      </c>
    </row>
    <row r="147" spans="1:1" x14ac:dyDescent="0.25">
      <c r="A147" t="s">
        <v>543</v>
      </c>
    </row>
    <row r="148" spans="1:1" x14ac:dyDescent="0.25">
      <c r="A148" t="s">
        <v>544</v>
      </c>
    </row>
    <row r="149" spans="1:1" x14ac:dyDescent="0.25">
      <c r="A149" t="s">
        <v>545</v>
      </c>
    </row>
    <row r="150" spans="1:1" x14ac:dyDescent="0.25">
      <c r="A150" t="s">
        <v>546</v>
      </c>
    </row>
    <row r="151" spans="1:1" x14ac:dyDescent="0.25">
      <c r="A151" t="s">
        <v>547</v>
      </c>
    </row>
    <row r="152" spans="1:1" x14ac:dyDescent="0.25">
      <c r="A152" t="s">
        <v>548</v>
      </c>
    </row>
    <row r="153" spans="1:1" x14ac:dyDescent="0.25">
      <c r="A153" t="s">
        <v>549</v>
      </c>
    </row>
    <row r="154" spans="1:1" x14ac:dyDescent="0.25">
      <c r="A154" t="s">
        <v>550</v>
      </c>
    </row>
    <row r="155" spans="1:1" x14ac:dyDescent="0.25">
      <c r="A155" t="s">
        <v>551</v>
      </c>
    </row>
    <row r="156" spans="1:1" x14ac:dyDescent="0.25">
      <c r="A156" t="s">
        <v>637</v>
      </c>
    </row>
    <row r="157" spans="1:1" x14ac:dyDescent="0.25">
      <c r="A157" t="s">
        <v>552</v>
      </c>
    </row>
    <row r="158" spans="1:1" x14ac:dyDescent="0.25">
      <c r="A158" t="s">
        <v>553</v>
      </c>
    </row>
    <row r="159" spans="1:1" x14ac:dyDescent="0.25">
      <c r="A159" t="s">
        <v>554</v>
      </c>
    </row>
    <row r="160" spans="1:1" x14ac:dyDescent="0.25">
      <c r="A160" t="s">
        <v>555</v>
      </c>
    </row>
    <row r="161" spans="1:1" x14ac:dyDescent="0.25">
      <c r="A161" t="s">
        <v>556</v>
      </c>
    </row>
    <row r="162" spans="1:1" x14ac:dyDescent="0.25">
      <c r="A162" t="s">
        <v>557</v>
      </c>
    </row>
    <row r="163" spans="1:1" x14ac:dyDescent="0.25">
      <c r="A163" t="s">
        <v>558</v>
      </c>
    </row>
    <row r="164" spans="1:1" x14ac:dyDescent="0.25">
      <c r="A164" t="s">
        <v>559</v>
      </c>
    </row>
    <row r="165" spans="1:1" x14ac:dyDescent="0.25">
      <c r="A165" t="s">
        <v>560</v>
      </c>
    </row>
    <row r="166" spans="1:1" x14ac:dyDescent="0.25">
      <c r="A166" t="s">
        <v>561</v>
      </c>
    </row>
    <row r="167" spans="1:1" x14ac:dyDescent="0.25">
      <c r="A167" t="s">
        <v>562</v>
      </c>
    </row>
    <row r="168" spans="1:1" x14ac:dyDescent="0.25">
      <c r="A168" t="s">
        <v>563</v>
      </c>
    </row>
    <row r="169" spans="1:1" x14ac:dyDescent="0.25">
      <c r="A169" t="s">
        <v>564</v>
      </c>
    </row>
    <row r="170" spans="1:1" x14ac:dyDescent="0.25">
      <c r="A170" t="s">
        <v>565</v>
      </c>
    </row>
    <row r="171" spans="1:1" x14ac:dyDescent="0.25">
      <c r="A171" t="s">
        <v>566</v>
      </c>
    </row>
    <row r="172" spans="1:1" x14ac:dyDescent="0.25">
      <c r="A172" t="s">
        <v>567</v>
      </c>
    </row>
    <row r="173" spans="1:1" x14ac:dyDescent="0.25">
      <c r="A173" t="s">
        <v>568</v>
      </c>
    </row>
    <row r="174" spans="1:1" x14ac:dyDescent="0.25">
      <c r="A174" t="s">
        <v>569</v>
      </c>
    </row>
    <row r="175" spans="1:1" x14ac:dyDescent="0.25">
      <c r="A175" t="s">
        <v>570</v>
      </c>
    </row>
    <row r="176" spans="1:1" x14ac:dyDescent="0.25">
      <c r="A176" t="s">
        <v>571</v>
      </c>
    </row>
    <row r="177" spans="1:1" x14ac:dyDescent="0.25">
      <c r="A177" t="s">
        <v>572</v>
      </c>
    </row>
    <row r="178" spans="1:1" x14ac:dyDescent="0.25">
      <c r="A178" t="s">
        <v>573</v>
      </c>
    </row>
    <row r="179" spans="1:1" x14ac:dyDescent="0.25">
      <c r="A179" t="s">
        <v>574</v>
      </c>
    </row>
    <row r="180" spans="1:1" x14ac:dyDescent="0.25">
      <c r="A180" t="s">
        <v>683</v>
      </c>
    </row>
    <row r="181" spans="1:1" x14ac:dyDescent="0.25">
      <c r="A181" t="s">
        <v>684</v>
      </c>
    </row>
    <row r="182" spans="1:1" x14ac:dyDescent="0.25">
      <c r="A182" t="s">
        <v>748</v>
      </c>
    </row>
    <row r="183" spans="1:1" x14ac:dyDescent="0.25">
      <c r="A183" t="s">
        <v>749</v>
      </c>
    </row>
    <row r="184" spans="1:1" x14ac:dyDescent="0.25">
      <c r="A184" t="s">
        <v>750</v>
      </c>
    </row>
    <row r="185" spans="1:1" x14ac:dyDescent="0.25">
      <c r="A185" t="s">
        <v>751</v>
      </c>
    </row>
    <row r="186" spans="1:1" x14ac:dyDescent="0.25">
      <c r="A186" t="s">
        <v>752</v>
      </c>
    </row>
    <row r="187" spans="1:1" x14ac:dyDescent="0.25">
      <c r="A187" t="s">
        <v>753</v>
      </c>
    </row>
    <row r="188" spans="1:1" x14ac:dyDescent="0.25">
      <c r="A188" t="s">
        <v>754</v>
      </c>
    </row>
    <row r="189" spans="1:1" x14ac:dyDescent="0.25">
      <c r="A189" t="s">
        <v>755</v>
      </c>
    </row>
  </sheetData>
  <autoFilter ref="A29:J118" xr:uid="{00000000-0009-0000-0000-000007000000}"/>
  <sortState xmlns:xlrd2="http://schemas.microsoft.com/office/spreadsheetml/2017/richdata2" ref="A30:K117">
    <sortCondition descending="1" ref="G30:G117"/>
  </sortState>
  <mergeCells count="14">
    <mergeCell ref="E122:F122"/>
    <mergeCell ref="E121:F121"/>
    <mergeCell ref="A123:K123"/>
    <mergeCell ref="B28:C28"/>
    <mergeCell ref="D28:E28"/>
    <mergeCell ref="F28:G28"/>
    <mergeCell ref="I28:K28"/>
    <mergeCell ref="L28:N28"/>
    <mergeCell ref="A2:I2"/>
    <mergeCell ref="A3:I3"/>
    <mergeCell ref="B5:C5"/>
    <mergeCell ref="D5:E5"/>
    <mergeCell ref="F5:G5"/>
    <mergeCell ref="H5:J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R104"/>
  <sheetViews>
    <sheetView workbookViewId="0">
      <selection activeCell="A73" sqref="A73:A104"/>
    </sheetView>
  </sheetViews>
  <sheetFormatPr defaultRowHeight="15" x14ac:dyDescent="0.25"/>
  <cols>
    <col min="1" max="1" width="46.28515625" customWidth="1"/>
    <col min="2" max="2" width="10.28515625" customWidth="1"/>
    <col min="3" max="3" width="12.5703125" customWidth="1"/>
    <col min="4" max="4" width="10.28515625" customWidth="1"/>
    <col min="5" max="7" width="12.5703125" customWidth="1"/>
    <col min="8" max="8" width="13.85546875" customWidth="1"/>
    <col min="9" max="9" width="15.140625" customWidth="1"/>
    <col min="10" max="11" width="15" customWidth="1"/>
    <col min="12" max="13" width="10.7109375" customWidth="1"/>
    <col min="16" max="16" width="11.5703125" bestFit="1" customWidth="1"/>
  </cols>
  <sheetData>
    <row r="2" spans="1:14" ht="15.75" x14ac:dyDescent="0.25">
      <c r="A2" s="257" t="s">
        <v>687</v>
      </c>
      <c r="B2" s="257"/>
      <c r="C2" s="257"/>
      <c r="D2" s="257"/>
      <c r="E2" s="257"/>
      <c r="F2" s="257"/>
      <c r="G2" s="257"/>
      <c r="H2" s="257"/>
      <c r="I2" s="257"/>
      <c r="J2" s="257"/>
    </row>
    <row r="3" spans="1:14" ht="15.75" x14ac:dyDescent="0.25">
      <c r="A3" s="257" t="s">
        <v>736</v>
      </c>
      <c r="B3" s="257"/>
      <c r="C3" s="257"/>
      <c r="D3" s="257"/>
      <c r="E3" s="257"/>
      <c r="F3" s="257"/>
      <c r="G3" s="257"/>
      <c r="H3" s="257"/>
      <c r="I3" s="257"/>
      <c r="J3" s="257"/>
      <c r="K3" s="224"/>
      <c r="L3" s="224"/>
    </row>
    <row r="4" spans="1:14" x14ac:dyDescent="0.25">
      <c r="K4" s="32"/>
    </row>
    <row r="5" spans="1:14" x14ac:dyDescent="0.25">
      <c r="B5" s="258" t="s">
        <v>652</v>
      </c>
      <c r="C5" s="258"/>
      <c r="D5" s="259" t="s">
        <v>686</v>
      </c>
      <c r="E5" s="259"/>
      <c r="F5" s="255" t="s">
        <v>741</v>
      </c>
      <c r="G5" s="255"/>
      <c r="H5" s="256" t="s">
        <v>653</v>
      </c>
      <c r="I5" s="256"/>
      <c r="J5" s="256"/>
      <c r="K5" s="200"/>
    </row>
    <row r="6" spans="1:14" x14ac:dyDescent="0.25">
      <c r="A6" s="91" t="s">
        <v>658</v>
      </c>
      <c r="B6" s="70" t="s">
        <v>650</v>
      </c>
      <c r="C6" s="70" t="s">
        <v>651</v>
      </c>
      <c r="D6" s="70" t="s">
        <v>650</v>
      </c>
      <c r="E6" s="70" t="s">
        <v>651</v>
      </c>
      <c r="F6" s="193" t="s">
        <v>650</v>
      </c>
      <c r="G6" s="193" t="s">
        <v>651</v>
      </c>
      <c r="H6" s="92">
        <v>2019</v>
      </c>
      <c r="I6" s="91">
        <v>2020</v>
      </c>
      <c r="J6" s="91">
        <v>2021</v>
      </c>
      <c r="K6" s="200"/>
      <c r="L6" s="187"/>
      <c r="M6" s="187"/>
      <c r="N6" s="187"/>
    </row>
    <row r="7" spans="1:14" x14ac:dyDescent="0.25">
      <c r="A7" s="63" t="s">
        <v>621</v>
      </c>
      <c r="B7" s="104">
        <v>1710</v>
      </c>
      <c r="C7" s="105">
        <v>386494.2</v>
      </c>
      <c r="D7" s="93">
        <v>1673</v>
      </c>
      <c r="E7" s="98">
        <v>378131.46</v>
      </c>
      <c r="F7" s="216">
        <v>1139</v>
      </c>
      <c r="G7" s="98">
        <v>257436.77999999491</v>
      </c>
      <c r="H7" s="123">
        <f>C7/$C$17*100</f>
        <v>48.021595505111208</v>
      </c>
      <c r="I7" s="123">
        <f>E7/$E$17*100</f>
        <v>50.371689762316286</v>
      </c>
      <c r="J7" s="123">
        <f>G7/$G$17*100</f>
        <v>49.714554859530516</v>
      </c>
      <c r="K7" s="206"/>
      <c r="L7" s="188"/>
      <c r="M7" s="189"/>
      <c r="N7" s="189"/>
    </row>
    <row r="8" spans="1:14" x14ac:dyDescent="0.25">
      <c r="A8" s="63" t="s">
        <v>617</v>
      </c>
      <c r="B8" s="106">
        <v>615</v>
      </c>
      <c r="C8" s="105">
        <v>78707.7</v>
      </c>
      <c r="D8" s="93">
        <v>620</v>
      </c>
      <c r="E8" s="98">
        <v>79347.600000000006</v>
      </c>
      <c r="F8" s="216">
        <v>423</v>
      </c>
      <c r="G8" s="98">
        <v>54135.540000000437</v>
      </c>
      <c r="H8" s="123">
        <f t="shared" ref="H8:H16" si="0">C8/$C$17*100</f>
        <v>9.7793688302117889</v>
      </c>
      <c r="I8" s="123">
        <f t="shared" ref="I8:I16" si="1">E8/$E$17*100</f>
        <v>10.570061244267716</v>
      </c>
      <c r="J8" s="123">
        <f t="shared" ref="J8:J17" si="2">G8/$G$17*100</f>
        <v>10.454311435919855</v>
      </c>
      <c r="K8" s="206"/>
      <c r="L8" s="188"/>
      <c r="M8" s="189"/>
      <c r="N8" s="189"/>
    </row>
    <row r="9" spans="1:14" x14ac:dyDescent="0.25">
      <c r="A9" s="63" t="s">
        <v>619</v>
      </c>
      <c r="B9" s="106">
        <v>627</v>
      </c>
      <c r="C9" s="105">
        <v>91943.28</v>
      </c>
      <c r="D9" s="93">
        <v>505</v>
      </c>
      <c r="E9" s="98">
        <v>74053.2</v>
      </c>
      <c r="F9" s="216">
        <v>313</v>
      </c>
      <c r="G9" s="98">
        <v>45898.319999999861</v>
      </c>
      <c r="H9" s="123">
        <f t="shared" si="0"/>
        <v>11.423879068749754</v>
      </c>
      <c r="I9" s="123">
        <f t="shared" si="1"/>
        <v>9.8647830474268403</v>
      </c>
      <c r="J9" s="123">
        <f t="shared" si="2"/>
        <v>8.8635918597192092</v>
      </c>
      <c r="K9" s="206"/>
      <c r="L9" s="188"/>
      <c r="M9" s="189"/>
      <c r="N9" s="189"/>
    </row>
    <row r="10" spans="1:14" x14ac:dyDescent="0.25">
      <c r="A10" s="63" t="s">
        <v>614</v>
      </c>
      <c r="B10" s="104">
        <v>3590</v>
      </c>
      <c r="C10" s="105">
        <v>63686.6</v>
      </c>
      <c r="D10" s="93">
        <v>4073</v>
      </c>
      <c r="E10" s="98">
        <v>72255.02</v>
      </c>
      <c r="F10" s="216">
        <v>2543</v>
      </c>
      <c r="G10" s="98">
        <v>45112.819999999891</v>
      </c>
      <c r="H10" s="123">
        <f t="shared" si="0"/>
        <v>7.9130091584707225</v>
      </c>
      <c r="I10" s="123">
        <f t="shared" si="1"/>
        <v>9.6252436949043023</v>
      </c>
      <c r="J10" s="123">
        <f t="shared" si="2"/>
        <v>8.7119010918259789</v>
      </c>
      <c r="K10" s="206"/>
      <c r="L10" s="188"/>
      <c r="M10" s="189"/>
      <c r="N10" s="189"/>
    </row>
    <row r="11" spans="1:14" x14ac:dyDescent="0.25">
      <c r="A11" s="63" t="s">
        <v>618</v>
      </c>
      <c r="B11" s="106">
        <v>548</v>
      </c>
      <c r="C11" s="105">
        <v>53725.919999999998</v>
      </c>
      <c r="D11" s="93">
        <v>550</v>
      </c>
      <c r="E11" s="98">
        <v>53922</v>
      </c>
      <c r="F11" s="216">
        <v>376</v>
      </c>
      <c r="G11" s="98">
        <v>36863.040000000248</v>
      </c>
      <c r="H11" s="123">
        <f t="shared" si="0"/>
        <v>6.6754026279824226</v>
      </c>
      <c r="I11" s="123">
        <f t="shared" si="1"/>
        <v>7.1830634122948105</v>
      </c>
      <c r="J11" s="123">
        <f t="shared" si="2"/>
        <v>7.118756008248381</v>
      </c>
      <c r="K11" s="206"/>
      <c r="L11" s="188"/>
      <c r="M11" s="189"/>
      <c r="N11" s="189"/>
    </row>
    <row r="12" spans="1:14" x14ac:dyDescent="0.25">
      <c r="A12" s="63" t="s">
        <v>620</v>
      </c>
      <c r="B12" s="106">
        <v>209</v>
      </c>
      <c r="C12" s="105">
        <v>43338.239999999998</v>
      </c>
      <c r="D12" s="93">
        <v>239</v>
      </c>
      <c r="E12" s="98">
        <v>49559.040000000001</v>
      </c>
      <c r="F12" s="216">
        <v>176</v>
      </c>
      <c r="G12" s="98">
        <v>36495.360000000073</v>
      </c>
      <c r="H12" s="123">
        <f t="shared" si="0"/>
        <v>5.3847416887069208</v>
      </c>
      <c r="I12" s="123">
        <f t="shared" si="1"/>
        <v>6.6018643034838291</v>
      </c>
      <c r="J12" s="123">
        <f t="shared" si="2"/>
        <v>7.0477519833737636</v>
      </c>
      <c r="K12" s="206"/>
      <c r="L12" s="188"/>
      <c r="M12" s="189"/>
      <c r="N12" s="189"/>
    </row>
    <row r="13" spans="1:14" x14ac:dyDescent="0.25">
      <c r="A13" s="63" t="s">
        <v>616</v>
      </c>
      <c r="B13" s="106">
        <v>433</v>
      </c>
      <c r="C13" s="105">
        <v>34371.54</v>
      </c>
      <c r="D13" s="93">
        <v>435</v>
      </c>
      <c r="E13" s="98">
        <v>34530.300000000003</v>
      </c>
      <c r="F13" s="216">
        <v>280</v>
      </c>
      <c r="G13" s="98">
        <v>22226.400000000001</v>
      </c>
      <c r="H13" s="123">
        <f t="shared" si="0"/>
        <v>4.2706363789359578</v>
      </c>
      <c r="I13" s="123">
        <f t="shared" si="1"/>
        <v>4.5998541327392068</v>
      </c>
      <c r="J13" s="123">
        <f t="shared" si="2"/>
        <v>4.2922211120333742</v>
      </c>
      <c r="K13" s="206"/>
      <c r="L13" s="188"/>
      <c r="M13" s="189"/>
      <c r="N13" s="189"/>
    </row>
    <row r="14" spans="1:14" x14ac:dyDescent="0.25">
      <c r="A14" s="63" t="s">
        <v>613</v>
      </c>
      <c r="B14" s="106">
        <v>852</v>
      </c>
      <c r="C14" s="105">
        <v>49194.48</v>
      </c>
      <c r="D14" s="93">
        <v>107</v>
      </c>
      <c r="E14" s="98">
        <v>6178.18</v>
      </c>
      <c r="F14" s="216">
        <v>304</v>
      </c>
      <c r="G14" s="98">
        <v>17552.959999999981</v>
      </c>
      <c r="H14" s="123">
        <f t="shared" si="0"/>
        <v>6.1123748290253337</v>
      </c>
      <c r="I14" s="123">
        <f t="shared" si="1"/>
        <v>0.82300839569325235</v>
      </c>
      <c r="J14" s="123">
        <f t="shared" si="2"/>
        <v>3.3897160804573501</v>
      </c>
      <c r="K14" s="206"/>
      <c r="L14" s="188"/>
      <c r="M14" s="189"/>
      <c r="N14" s="189"/>
    </row>
    <row r="15" spans="1:14" x14ac:dyDescent="0.25">
      <c r="A15" s="63" t="s">
        <v>615</v>
      </c>
      <c r="B15" s="106">
        <v>180</v>
      </c>
      <c r="C15" s="105">
        <v>3358.8</v>
      </c>
      <c r="D15" s="93">
        <v>145</v>
      </c>
      <c r="E15" s="98">
        <v>2705.7</v>
      </c>
      <c r="F15" s="216">
        <v>113</v>
      </c>
      <c r="G15" s="98">
        <v>2108.5800000000036</v>
      </c>
      <c r="H15" s="123">
        <f t="shared" si="0"/>
        <v>0.41732821600574477</v>
      </c>
      <c r="I15" s="123">
        <f t="shared" si="1"/>
        <v>0.36043200687374483</v>
      </c>
      <c r="J15" s="123">
        <f t="shared" si="2"/>
        <v>0.407195568891559</v>
      </c>
      <c r="K15" s="206"/>
      <c r="L15" s="188"/>
      <c r="M15" s="189"/>
      <c r="N15" s="189"/>
    </row>
    <row r="16" spans="1:14" x14ac:dyDescent="0.25">
      <c r="A16" s="63" t="s">
        <v>630</v>
      </c>
      <c r="B16" s="106">
        <v>1</v>
      </c>
      <c r="C16" s="106">
        <v>13.39</v>
      </c>
      <c r="D16" s="93">
        <v>0</v>
      </c>
      <c r="E16" s="98">
        <v>0</v>
      </c>
      <c r="F16" s="216">
        <v>0</v>
      </c>
      <c r="G16" s="98">
        <v>0</v>
      </c>
      <c r="H16" s="123">
        <f t="shared" si="0"/>
        <v>1.663696800141992E-3</v>
      </c>
      <c r="I16" s="123">
        <f t="shared" si="1"/>
        <v>0</v>
      </c>
      <c r="J16" s="123">
        <f t="shared" si="2"/>
        <v>0</v>
      </c>
      <c r="K16" s="206"/>
      <c r="L16" s="190"/>
      <c r="M16" s="191"/>
      <c r="N16" s="191"/>
    </row>
    <row r="17" spans="1:18" x14ac:dyDescent="0.25">
      <c r="A17" s="67" t="s">
        <v>2</v>
      </c>
      <c r="B17" s="108">
        <v>8765</v>
      </c>
      <c r="C17" s="109">
        <v>804834.15</v>
      </c>
      <c r="D17" s="96">
        <f>SUM(D7:D16)</f>
        <v>8347</v>
      </c>
      <c r="E17" s="174">
        <f>SUM(E7:E16)</f>
        <v>750682.50000000012</v>
      </c>
      <c r="F17" s="217">
        <f>SUM(F7:F16)</f>
        <v>5667</v>
      </c>
      <c r="G17" s="174">
        <f>SUM(G7:G16)</f>
        <v>517829.79999999545</v>
      </c>
      <c r="H17" s="62">
        <f t="shared" ref="H17" si="3">C17/$C$17*100</f>
        <v>100</v>
      </c>
      <c r="I17" s="62">
        <f t="shared" ref="I17" si="4">E17/$E$17*100</f>
        <v>100</v>
      </c>
      <c r="J17" s="62">
        <f t="shared" si="2"/>
        <v>100</v>
      </c>
      <c r="K17" s="202"/>
    </row>
    <row r="18" spans="1:18" x14ac:dyDescent="0.25">
      <c r="K18" s="32"/>
    </row>
    <row r="19" spans="1:18" x14ac:dyDescent="0.25">
      <c r="K19" s="32"/>
    </row>
    <row r="23" spans="1:18" x14ac:dyDescent="0.25">
      <c r="B23" s="258" t="s">
        <v>652</v>
      </c>
      <c r="C23" s="258"/>
      <c r="D23" s="259" t="s">
        <v>686</v>
      </c>
      <c r="E23" s="259"/>
      <c r="F23" s="255" t="s">
        <v>741</v>
      </c>
      <c r="G23" s="255"/>
      <c r="H23" s="71" t="s">
        <v>655</v>
      </c>
      <c r="I23" s="256" t="s">
        <v>656</v>
      </c>
      <c r="J23" s="256"/>
      <c r="K23" s="256"/>
      <c r="L23" s="251" t="s">
        <v>711</v>
      </c>
      <c r="M23" s="251"/>
      <c r="N23" s="251"/>
    </row>
    <row r="24" spans="1:18" x14ac:dyDescent="0.25">
      <c r="A24" s="53" t="s">
        <v>634</v>
      </c>
      <c r="B24" s="52" t="s">
        <v>650</v>
      </c>
      <c r="C24" s="52" t="s">
        <v>651</v>
      </c>
      <c r="D24" s="70" t="s">
        <v>650</v>
      </c>
      <c r="E24" s="70" t="s">
        <v>651</v>
      </c>
      <c r="F24" s="193" t="s">
        <v>650</v>
      </c>
      <c r="G24" s="193" t="s">
        <v>651</v>
      </c>
      <c r="H24" s="52" t="s">
        <v>651</v>
      </c>
      <c r="I24" s="60">
        <v>2019</v>
      </c>
      <c r="J24" s="53">
        <v>2020</v>
      </c>
      <c r="K24" s="197" t="s">
        <v>745</v>
      </c>
      <c r="L24" s="162">
        <v>2019</v>
      </c>
      <c r="M24" s="162">
        <v>2020</v>
      </c>
      <c r="N24" s="193">
        <v>2020</v>
      </c>
    </row>
    <row r="25" spans="1:18" x14ac:dyDescent="0.25">
      <c r="A25" s="54" t="s">
        <v>194</v>
      </c>
      <c r="B25" s="55">
        <v>6400</v>
      </c>
      <c r="C25" s="2">
        <v>575315.52</v>
      </c>
      <c r="D25" s="93">
        <v>6229</v>
      </c>
      <c r="E25" s="94">
        <v>553116.62</v>
      </c>
      <c r="F25" s="210">
        <v>4319</v>
      </c>
      <c r="G25" s="94">
        <v>390567.31999998866</v>
      </c>
      <c r="H25" s="2">
        <v>564637.31000000006</v>
      </c>
      <c r="I25" s="81">
        <f t="shared" ref="I25:I33" si="5">H25-C25</f>
        <v>-10678.209999999963</v>
      </c>
      <c r="J25" s="81">
        <f t="shared" ref="J25:J32" si="6">H25-E25</f>
        <v>11520.690000000061</v>
      </c>
      <c r="K25" s="81">
        <v>-14142.446666655305</v>
      </c>
      <c r="L25" s="120">
        <f>C25/H25*100</f>
        <v>101.89116266510973</v>
      </c>
      <c r="M25" s="120">
        <f>E25/H25*100</f>
        <v>97.959630049951869</v>
      </c>
      <c r="N25" s="198">
        <v>103.75704361441913</v>
      </c>
      <c r="O25" s="219"/>
      <c r="P25" s="84"/>
      <c r="Q25" s="220"/>
      <c r="R25" s="82"/>
    </row>
    <row r="26" spans="1:18" x14ac:dyDescent="0.25">
      <c r="A26" s="54" t="s">
        <v>106</v>
      </c>
      <c r="B26" s="55">
        <v>556</v>
      </c>
      <c r="C26" s="2">
        <v>53512.4</v>
      </c>
      <c r="D26" s="93">
        <v>412</v>
      </c>
      <c r="E26" s="94">
        <v>38592.26</v>
      </c>
      <c r="F26" s="210">
        <v>244</v>
      </c>
      <c r="G26" s="94">
        <v>22843.840000000058</v>
      </c>
      <c r="H26" s="2">
        <v>101500.52</v>
      </c>
      <c r="I26" s="81">
        <f t="shared" si="5"/>
        <v>47988.12</v>
      </c>
      <c r="J26" s="81">
        <f t="shared" si="6"/>
        <v>62908.26</v>
      </c>
      <c r="K26" s="81">
        <v>44823.173333333281</v>
      </c>
      <c r="O26" s="219"/>
      <c r="P26" s="84"/>
      <c r="Q26" s="220"/>
      <c r="R26" s="82"/>
    </row>
    <row r="27" spans="1:18" x14ac:dyDescent="0.25">
      <c r="A27" s="54" t="s">
        <v>433</v>
      </c>
      <c r="B27" s="55">
        <v>499</v>
      </c>
      <c r="C27" s="2">
        <v>47480.68</v>
      </c>
      <c r="D27" s="93">
        <v>418</v>
      </c>
      <c r="E27" s="94">
        <v>37154</v>
      </c>
      <c r="F27" s="210">
        <v>204</v>
      </c>
      <c r="G27" s="94">
        <v>19271.380000000016</v>
      </c>
      <c r="H27" s="2">
        <v>61269.21</v>
      </c>
      <c r="I27" s="81">
        <f t="shared" si="5"/>
        <v>13788.529999999999</v>
      </c>
      <c r="J27" s="81">
        <f t="shared" si="6"/>
        <v>24115.21</v>
      </c>
      <c r="K27" s="81">
        <v>21574.759999999984</v>
      </c>
      <c r="O27" s="219"/>
      <c r="P27" s="84"/>
      <c r="Q27" s="220"/>
      <c r="R27" s="82"/>
    </row>
    <row r="28" spans="1:18" x14ac:dyDescent="0.25">
      <c r="A28" s="54" t="s">
        <v>431</v>
      </c>
      <c r="B28" s="55">
        <v>371</v>
      </c>
      <c r="C28" s="2">
        <v>38254.46</v>
      </c>
      <c r="D28" s="93">
        <v>356</v>
      </c>
      <c r="E28" s="94">
        <v>35325.94</v>
      </c>
      <c r="F28" s="210">
        <v>281</v>
      </c>
      <c r="G28" s="94">
        <v>28213.040000000117</v>
      </c>
      <c r="H28" s="2">
        <v>61732.56</v>
      </c>
      <c r="I28" s="81">
        <f t="shared" si="5"/>
        <v>23478.1</v>
      </c>
      <c r="J28" s="81">
        <f t="shared" si="6"/>
        <v>26406.619999999995</v>
      </c>
      <c r="K28" s="81">
        <v>12941.999999999884</v>
      </c>
      <c r="O28" s="219"/>
      <c r="P28" s="84"/>
      <c r="Q28" s="220"/>
      <c r="R28" s="82"/>
    </row>
    <row r="29" spans="1:18" x14ac:dyDescent="0.25">
      <c r="A29" s="54" t="s">
        <v>208</v>
      </c>
      <c r="B29" s="55">
        <v>292</v>
      </c>
      <c r="C29" s="2">
        <v>29222.27</v>
      </c>
      <c r="D29" s="93">
        <v>230</v>
      </c>
      <c r="E29" s="94">
        <v>22127.74</v>
      </c>
      <c r="F29" s="210">
        <v>164</v>
      </c>
      <c r="G29" s="94">
        <v>15425.05999999999</v>
      </c>
      <c r="H29" s="2">
        <v>60600.92</v>
      </c>
      <c r="I29" s="81">
        <f t="shared" si="5"/>
        <v>31378.649999999998</v>
      </c>
      <c r="J29" s="81">
        <f t="shared" si="6"/>
        <v>38473.179999999993</v>
      </c>
      <c r="K29" s="81">
        <v>24975.553333333344</v>
      </c>
      <c r="O29" s="219"/>
      <c r="P29" s="84"/>
      <c r="Q29" s="220"/>
      <c r="R29" s="82"/>
    </row>
    <row r="30" spans="1:18" x14ac:dyDescent="0.25">
      <c r="A30" s="54" t="s">
        <v>373</v>
      </c>
      <c r="B30" s="55">
        <v>270</v>
      </c>
      <c r="C30" s="2">
        <v>26140.04</v>
      </c>
      <c r="D30" s="93">
        <v>280</v>
      </c>
      <c r="E30" s="94">
        <v>26197.74</v>
      </c>
      <c r="F30" s="210">
        <v>182</v>
      </c>
      <c r="G30" s="94">
        <v>16667.139999999992</v>
      </c>
      <c r="H30" s="2">
        <v>42387.67</v>
      </c>
      <c r="I30" s="81">
        <f t="shared" si="5"/>
        <v>16247.629999999997</v>
      </c>
      <c r="J30" s="81">
        <f t="shared" si="6"/>
        <v>16189.929999999997</v>
      </c>
      <c r="K30" s="81">
        <v>11591.306666666675</v>
      </c>
      <c r="O30" s="219"/>
      <c r="P30" s="84"/>
      <c r="Q30" s="220"/>
      <c r="R30" s="82"/>
    </row>
    <row r="31" spans="1:18" x14ac:dyDescent="0.25">
      <c r="A31" s="54" t="s">
        <v>47</v>
      </c>
      <c r="B31" s="55">
        <v>241</v>
      </c>
      <c r="C31" s="2">
        <v>22017.040000000001</v>
      </c>
      <c r="D31" s="93">
        <v>236</v>
      </c>
      <c r="E31" s="94">
        <v>21455.26</v>
      </c>
      <c r="F31" s="210">
        <v>150</v>
      </c>
      <c r="G31" s="94">
        <v>13886.079999999996</v>
      </c>
      <c r="H31" s="2">
        <v>29690.079999999998</v>
      </c>
      <c r="I31" s="81">
        <f t="shared" si="5"/>
        <v>7673.0399999999972</v>
      </c>
      <c r="J31" s="81">
        <f t="shared" si="6"/>
        <v>8234.82</v>
      </c>
      <c r="K31" s="81">
        <v>5907.3066666666691</v>
      </c>
      <c r="O31" s="219"/>
      <c r="P31" s="84"/>
      <c r="Q31" s="220"/>
      <c r="R31" s="82"/>
    </row>
    <row r="32" spans="1:18" x14ac:dyDescent="0.25">
      <c r="A32" s="54" t="s">
        <v>282</v>
      </c>
      <c r="B32" s="55">
        <v>136</v>
      </c>
      <c r="C32" s="2">
        <v>12891.74</v>
      </c>
      <c r="D32" s="93">
        <v>186</v>
      </c>
      <c r="E32" s="94">
        <v>16712.939999999999</v>
      </c>
      <c r="F32" s="210">
        <v>123</v>
      </c>
      <c r="G32" s="94">
        <v>10955.939999999993</v>
      </c>
      <c r="H32" s="2">
        <v>43750.99</v>
      </c>
      <c r="I32" s="81">
        <f t="shared" si="5"/>
        <v>30859.25</v>
      </c>
      <c r="J32" s="81">
        <f t="shared" si="6"/>
        <v>27038.05</v>
      </c>
      <c r="K32" s="81">
        <v>18211.386666666673</v>
      </c>
      <c r="O32" s="219"/>
      <c r="P32" s="84"/>
      <c r="Q32" s="220"/>
      <c r="R32" s="82"/>
    </row>
    <row r="33" spans="1:18" x14ac:dyDescent="0.25">
      <c r="A33" s="61" t="s">
        <v>576</v>
      </c>
      <c r="B33" s="85">
        <v>8765</v>
      </c>
      <c r="C33" s="62">
        <v>804834.15</v>
      </c>
      <c r="D33" s="96">
        <f>SUM(D25:D32)</f>
        <v>8347</v>
      </c>
      <c r="E33" s="97">
        <f>SUM(E25:E32)</f>
        <v>750682.5</v>
      </c>
      <c r="F33" s="218">
        <f>SUM(F25:F32)</f>
        <v>5667</v>
      </c>
      <c r="G33" s="97">
        <f>SUM(G25:G32)</f>
        <v>517829.79999998887</v>
      </c>
      <c r="H33" s="99">
        <f>SUM(H25:H32)</f>
        <v>965569.26000000013</v>
      </c>
      <c r="I33" s="89">
        <f t="shared" si="5"/>
        <v>160735.1100000001</v>
      </c>
      <c r="J33" s="89">
        <f t="shared" ref="J33" si="7">H33-E33</f>
        <v>214886.76000000013</v>
      </c>
      <c r="K33" s="89">
        <v>125883.04000001121</v>
      </c>
      <c r="O33" s="221"/>
      <c r="P33" s="84"/>
      <c r="Q33" s="222"/>
      <c r="R33" s="82"/>
    </row>
    <row r="34" spans="1:18" x14ac:dyDescent="0.25">
      <c r="O34" s="82"/>
      <c r="P34" s="82"/>
      <c r="Q34" s="82"/>
      <c r="R34" s="82"/>
    </row>
    <row r="35" spans="1:18" x14ac:dyDescent="0.25">
      <c r="B35" s="154"/>
      <c r="C35" s="160"/>
      <c r="D35" s="266" t="s">
        <v>662</v>
      </c>
      <c r="E35" s="266"/>
      <c r="F35" s="266"/>
      <c r="G35" s="160">
        <f>SUM(G25:G32)</f>
        <v>517829.79999998887</v>
      </c>
      <c r="H35" s="160">
        <f>G35/G33*100</f>
        <v>100</v>
      </c>
    </row>
    <row r="36" spans="1:18" x14ac:dyDescent="0.25">
      <c r="B36" s="157"/>
      <c r="C36" s="161"/>
      <c r="D36" s="265" t="s">
        <v>663</v>
      </c>
      <c r="E36" s="265"/>
      <c r="F36" s="265"/>
      <c r="G36" s="161">
        <f>G33-G35</f>
        <v>0</v>
      </c>
      <c r="H36" s="161">
        <f>100-H35</f>
        <v>0</v>
      </c>
    </row>
    <row r="37" spans="1:18" x14ac:dyDescent="0.25">
      <c r="B37" s="157"/>
      <c r="C37" s="161"/>
      <c r="D37" s="157"/>
      <c r="E37" s="157"/>
      <c r="F37" s="157"/>
      <c r="G37" s="161"/>
      <c r="H37" s="161"/>
    </row>
    <row r="38" spans="1:18" ht="17.25" x14ac:dyDescent="0.25">
      <c r="A38" s="247" t="s">
        <v>747</v>
      </c>
      <c r="B38" s="247"/>
      <c r="C38" s="247"/>
      <c r="D38" s="247"/>
      <c r="E38" s="247"/>
      <c r="F38" s="247"/>
      <c r="G38" s="247"/>
      <c r="H38" s="247"/>
      <c r="I38" s="247"/>
      <c r="J38" s="247"/>
      <c r="K38" s="247"/>
    </row>
    <row r="40" spans="1:18" x14ac:dyDescent="0.25">
      <c r="A40" t="s">
        <v>522</v>
      </c>
    </row>
    <row r="41" spans="1:18" x14ac:dyDescent="0.25">
      <c r="A41" t="s">
        <v>523</v>
      </c>
    </row>
    <row r="42" spans="1:18" x14ac:dyDescent="0.25">
      <c r="A42" t="s">
        <v>524</v>
      </c>
    </row>
    <row r="43" spans="1:18" x14ac:dyDescent="0.25">
      <c r="A43" t="s">
        <v>632</v>
      </c>
    </row>
    <row r="44" spans="1:18" x14ac:dyDescent="0.25">
      <c r="A44" t="s">
        <v>525</v>
      </c>
    </row>
    <row r="45" spans="1:18" x14ac:dyDescent="0.25">
      <c r="A45" t="s">
        <v>612</v>
      </c>
    </row>
    <row r="46" spans="1:18" x14ac:dyDescent="0.25">
      <c r="A46" t="s">
        <v>527</v>
      </c>
    </row>
    <row r="47" spans="1:18" x14ac:dyDescent="0.25">
      <c r="A47" t="s">
        <v>528</v>
      </c>
    </row>
    <row r="48" spans="1:18" x14ac:dyDescent="0.25">
      <c r="A48" t="s">
        <v>529</v>
      </c>
    </row>
    <row r="49" spans="1:1" x14ac:dyDescent="0.25">
      <c r="A49" t="s">
        <v>530</v>
      </c>
    </row>
    <row r="50" spans="1:1" x14ac:dyDescent="0.25">
      <c r="A50" t="s">
        <v>531</v>
      </c>
    </row>
    <row r="51" spans="1:1" x14ac:dyDescent="0.25">
      <c r="A51" t="s">
        <v>532</v>
      </c>
    </row>
    <row r="52" spans="1:1" x14ac:dyDescent="0.25">
      <c r="A52" t="s">
        <v>533</v>
      </c>
    </row>
    <row r="53" spans="1:1" x14ac:dyDescent="0.25">
      <c r="A53" t="s">
        <v>534</v>
      </c>
    </row>
    <row r="54" spans="1:1" x14ac:dyDescent="0.25">
      <c r="A54" t="s">
        <v>535</v>
      </c>
    </row>
    <row r="55" spans="1:1" x14ac:dyDescent="0.25">
      <c r="A55" t="s">
        <v>536</v>
      </c>
    </row>
    <row r="56" spans="1:1" x14ac:dyDescent="0.25">
      <c r="A56" t="s">
        <v>537</v>
      </c>
    </row>
    <row r="57" spans="1:1" x14ac:dyDescent="0.25">
      <c r="A57" t="s">
        <v>538</v>
      </c>
    </row>
    <row r="58" spans="1:1" x14ac:dyDescent="0.25">
      <c r="A58" t="s">
        <v>539</v>
      </c>
    </row>
    <row r="59" spans="1:1" x14ac:dyDescent="0.25">
      <c r="A59" t="s">
        <v>540</v>
      </c>
    </row>
    <row r="60" spans="1:1" x14ac:dyDescent="0.25">
      <c r="A60" t="s">
        <v>541</v>
      </c>
    </row>
    <row r="61" spans="1:1" x14ac:dyDescent="0.25">
      <c r="A61" t="s">
        <v>542</v>
      </c>
    </row>
    <row r="62" spans="1:1" x14ac:dyDescent="0.25">
      <c r="A62" t="s">
        <v>543</v>
      </c>
    </row>
    <row r="63" spans="1:1" x14ac:dyDescent="0.25">
      <c r="A63" t="s">
        <v>544</v>
      </c>
    </row>
    <row r="64" spans="1:1" x14ac:dyDescent="0.25">
      <c r="A64" t="s">
        <v>545</v>
      </c>
    </row>
    <row r="65" spans="1:1" x14ac:dyDescent="0.25">
      <c r="A65" t="s">
        <v>546</v>
      </c>
    </row>
    <row r="66" spans="1:1" x14ac:dyDescent="0.25">
      <c r="A66" t="s">
        <v>547</v>
      </c>
    </row>
    <row r="67" spans="1:1" x14ac:dyDescent="0.25">
      <c r="A67" t="s">
        <v>548</v>
      </c>
    </row>
    <row r="68" spans="1:1" x14ac:dyDescent="0.25">
      <c r="A68" t="s">
        <v>549</v>
      </c>
    </row>
    <row r="69" spans="1:1" x14ac:dyDescent="0.25">
      <c r="A69" t="s">
        <v>550</v>
      </c>
    </row>
    <row r="70" spans="1:1" x14ac:dyDescent="0.25">
      <c r="A70" t="s">
        <v>551</v>
      </c>
    </row>
    <row r="71" spans="1:1" x14ac:dyDescent="0.25">
      <c r="A71" t="s">
        <v>638</v>
      </c>
    </row>
    <row r="72" spans="1:1" x14ac:dyDescent="0.25">
      <c r="A72" t="s">
        <v>552</v>
      </c>
    </row>
    <row r="73" spans="1:1" x14ac:dyDescent="0.25">
      <c r="A73" t="s">
        <v>553</v>
      </c>
    </row>
    <row r="74" spans="1:1" x14ac:dyDescent="0.25">
      <c r="A74" t="s">
        <v>554</v>
      </c>
    </row>
    <row r="75" spans="1:1" x14ac:dyDescent="0.25">
      <c r="A75" t="s">
        <v>555</v>
      </c>
    </row>
    <row r="76" spans="1:1" x14ac:dyDescent="0.25">
      <c r="A76" t="s">
        <v>556</v>
      </c>
    </row>
    <row r="77" spans="1:1" x14ac:dyDescent="0.25">
      <c r="A77" t="s">
        <v>557</v>
      </c>
    </row>
    <row r="78" spans="1:1" x14ac:dyDescent="0.25">
      <c r="A78" t="s">
        <v>558</v>
      </c>
    </row>
    <row r="79" spans="1:1" x14ac:dyDescent="0.25">
      <c r="A79" t="s">
        <v>559</v>
      </c>
    </row>
    <row r="80" spans="1:1" x14ac:dyDescent="0.25">
      <c r="A80" t="s">
        <v>560</v>
      </c>
    </row>
    <row r="81" spans="1:1" x14ac:dyDescent="0.25">
      <c r="A81" t="s">
        <v>561</v>
      </c>
    </row>
    <row r="82" spans="1:1" x14ac:dyDescent="0.25">
      <c r="A82" t="s">
        <v>562</v>
      </c>
    </row>
    <row r="83" spans="1:1" x14ac:dyDescent="0.25">
      <c r="A83" t="s">
        <v>563</v>
      </c>
    </row>
    <row r="84" spans="1:1" x14ac:dyDescent="0.25">
      <c r="A84" t="s">
        <v>564</v>
      </c>
    </row>
    <row r="85" spans="1:1" x14ac:dyDescent="0.25">
      <c r="A85" t="s">
        <v>565</v>
      </c>
    </row>
    <row r="86" spans="1:1" x14ac:dyDescent="0.25">
      <c r="A86" t="s">
        <v>566</v>
      </c>
    </row>
    <row r="87" spans="1:1" x14ac:dyDescent="0.25">
      <c r="A87" t="s">
        <v>567</v>
      </c>
    </row>
    <row r="88" spans="1:1" x14ac:dyDescent="0.25">
      <c r="A88" t="s">
        <v>568</v>
      </c>
    </row>
    <row r="89" spans="1:1" x14ac:dyDescent="0.25">
      <c r="A89" t="s">
        <v>569</v>
      </c>
    </row>
    <row r="90" spans="1:1" x14ac:dyDescent="0.25">
      <c r="A90" t="s">
        <v>570</v>
      </c>
    </row>
    <row r="91" spans="1:1" x14ac:dyDescent="0.25">
      <c r="A91" t="s">
        <v>571</v>
      </c>
    </row>
    <row r="92" spans="1:1" x14ac:dyDescent="0.25">
      <c r="A92" t="s">
        <v>572</v>
      </c>
    </row>
    <row r="93" spans="1:1" x14ac:dyDescent="0.25">
      <c r="A93" t="s">
        <v>573</v>
      </c>
    </row>
    <row r="94" spans="1:1" x14ac:dyDescent="0.25">
      <c r="A94" t="s">
        <v>574</v>
      </c>
    </row>
    <row r="95" spans="1:1" x14ac:dyDescent="0.25">
      <c r="A95" t="s">
        <v>683</v>
      </c>
    </row>
    <row r="96" spans="1:1" x14ac:dyDescent="0.25">
      <c r="A96" t="s">
        <v>684</v>
      </c>
    </row>
    <row r="97" spans="1:1" x14ac:dyDescent="0.25">
      <c r="A97" t="s">
        <v>748</v>
      </c>
    </row>
    <row r="98" spans="1:1" x14ac:dyDescent="0.25">
      <c r="A98" t="s">
        <v>749</v>
      </c>
    </row>
    <row r="99" spans="1:1" x14ac:dyDescent="0.25">
      <c r="A99" t="s">
        <v>750</v>
      </c>
    </row>
    <row r="100" spans="1:1" x14ac:dyDescent="0.25">
      <c r="A100" t="s">
        <v>751</v>
      </c>
    </row>
    <row r="101" spans="1:1" x14ac:dyDescent="0.25">
      <c r="A101" t="s">
        <v>752</v>
      </c>
    </row>
    <row r="102" spans="1:1" x14ac:dyDescent="0.25">
      <c r="A102" t="s">
        <v>753</v>
      </c>
    </row>
    <row r="103" spans="1:1" x14ac:dyDescent="0.25">
      <c r="A103" t="s">
        <v>754</v>
      </c>
    </row>
    <row r="104" spans="1:1" x14ac:dyDescent="0.25">
      <c r="A104" t="s">
        <v>755</v>
      </c>
    </row>
  </sheetData>
  <sortState xmlns:xlrd2="http://schemas.microsoft.com/office/spreadsheetml/2017/richdata2" ref="A5:I14">
    <sortCondition descending="1" ref="I5:I14"/>
  </sortState>
  <mergeCells count="14">
    <mergeCell ref="L23:N23"/>
    <mergeCell ref="I23:K23"/>
    <mergeCell ref="A2:J2"/>
    <mergeCell ref="A38:K38"/>
    <mergeCell ref="D36:F36"/>
    <mergeCell ref="D35:F35"/>
    <mergeCell ref="A3:J3"/>
    <mergeCell ref="B23:C23"/>
    <mergeCell ref="D23:E23"/>
    <mergeCell ref="B5:C5"/>
    <mergeCell ref="D5:E5"/>
    <mergeCell ref="F5:G5"/>
    <mergeCell ref="H5:J5"/>
    <mergeCell ref="F23:G2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51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20</vt:i4>
      </vt:variant>
      <vt:variant>
        <vt:lpstr>Intervalos Nomeados</vt:lpstr>
      </vt:variant>
      <vt:variant>
        <vt:i4>1</vt:i4>
      </vt:variant>
    </vt:vector>
  </HeadingPairs>
  <TitlesOfParts>
    <vt:vector size="21" baseType="lpstr">
      <vt:lpstr>RESUMO EXECUÇÃO</vt:lpstr>
      <vt:lpstr>MUN EXECUTOR</vt:lpstr>
      <vt:lpstr>UNIDADE EXECUTORA</vt:lpstr>
      <vt:lpstr>DISTRIBUIÇÃO RECURSO_CIB</vt:lpstr>
      <vt:lpstr>ALAGOINHAS</vt:lpstr>
      <vt:lpstr>BRUMADO</vt:lpstr>
      <vt:lpstr>EUNAPOLIS</vt:lpstr>
      <vt:lpstr>FEIRA DE SANTANA</vt:lpstr>
      <vt:lpstr>ILHEUS</vt:lpstr>
      <vt:lpstr>IRECÊ</vt:lpstr>
      <vt:lpstr>ITABUNA</vt:lpstr>
      <vt:lpstr>ITAPETINGA</vt:lpstr>
      <vt:lpstr>JEQUIE</vt:lpstr>
      <vt:lpstr>MURITIBA</vt:lpstr>
      <vt:lpstr>PAULO AFONSO</vt:lpstr>
      <vt:lpstr>PORTO SEGURO</vt:lpstr>
      <vt:lpstr>SALVADOR</vt:lpstr>
      <vt:lpstr>SANTALUZ</vt:lpstr>
      <vt:lpstr>TEIXEIRA DE FREITAS</vt:lpstr>
      <vt:lpstr>VITORIA DA CONQUISTA</vt:lpstr>
      <vt:lpstr>'DISTRIBUIÇÃO RECURSO_CIB'!Titulos_de_impressao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</dc:creator>
  <cp:lastModifiedBy>sesab_touch</cp:lastModifiedBy>
  <cp:revision>6</cp:revision>
  <cp:lastPrinted>2021-04-26T21:12:08Z</cp:lastPrinted>
  <dcterms:created xsi:type="dcterms:W3CDTF">2017-10-08T03:03:57Z</dcterms:created>
  <dcterms:modified xsi:type="dcterms:W3CDTF">2021-11-18T17:09:35Z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